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ADRE" sheetId="1" r:id="rId1"/>
    <sheet name="EVENTUALES" sheetId="2" r:id="rId2"/>
    <sheet name="EVENTUALES SP" sheetId="3" r:id="rId3"/>
  </sheets>
  <externalReferences>
    <externalReference r:id="rId6"/>
    <externalReference r:id="rId7"/>
  </externalReferences>
  <definedNames>
    <definedName name="_xlnm.Print_Area" localSheetId="0">'MADRE'!$A$1:$M$534</definedName>
  </definedNames>
  <calcPr fullCalcOnLoad="1"/>
</workbook>
</file>

<file path=xl/sharedStrings.xml><?xml version="1.0" encoding="utf-8"?>
<sst xmlns="http://schemas.openxmlformats.org/spreadsheetml/2006/main" count="1767" uniqueCount="823">
  <si>
    <t>NOMBRE</t>
  </si>
  <si>
    <t>PUESTO</t>
  </si>
  <si>
    <t>SUELDO</t>
  </si>
  <si>
    <t>RETENCION</t>
  </si>
  <si>
    <t>S.E.</t>
  </si>
  <si>
    <t>SUELDO NETO</t>
  </si>
  <si>
    <t>FIRMA</t>
  </si>
  <si>
    <t>TOTAL</t>
  </si>
  <si>
    <t>O.G</t>
  </si>
  <si>
    <t>SAGARPA</t>
  </si>
  <si>
    <t>GOBIERNO MUNICIPAL DE AYOTLÁN, JALISCO</t>
  </si>
  <si>
    <t>Karina González Sepúlveda.</t>
  </si>
  <si>
    <t>Secretaria.</t>
  </si>
  <si>
    <t>Juan Ricardo Bercenas Zaragoza.</t>
  </si>
  <si>
    <t>Edgar Eduardo Castañeda Pintle.</t>
  </si>
  <si>
    <t>Auxiliar.</t>
  </si>
  <si>
    <t>Rocio Patricia Chávez Ortiz.</t>
  </si>
  <si>
    <t>H</t>
  </si>
  <si>
    <t>M</t>
  </si>
  <si>
    <t>Fernando López Mayén.</t>
  </si>
  <si>
    <t>María del Socorro Hernández Andrade.</t>
  </si>
  <si>
    <t>Erika Rodarte Zarate.</t>
  </si>
  <si>
    <t>Susana Camarena Rizo.</t>
  </si>
  <si>
    <t>C</t>
  </si>
  <si>
    <t>Nadia Elizabeth Casillas Lara.</t>
  </si>
  <si>
    <t>María Cristina Alvarado Álvarez.</t>
  </si>
  <si>
    <t>José Manuel Caloca Cruz.</t>
  </si>
  <si>
    <t>Enrique Irrael Barrón Segoviano.</t>
  </si>
  <si>
    <t>Sandra Borja Hurtado.</t>
  </si>
  <si>
    <t>Abraham García Castillo.</t>
  </si>
  <si>
    <t>Miguel Ángel Escobedo Alatorre.</t>
  </si>
  <si>
    <t>Regidor.</t>
  </si>
  <si>
    <t>Auxiliar Administrativo.</t>
  </si>
  <si>
    <t>Secretaria de Ingresos.</t>
  </si>
  <si>
    <t>Contralor.</t>
  </si>
  <si>
    <t>Director.</t>
  </si>
  <si>
    <t>Alejandro Avilés Cano.</t>
  </si>
  <si>
    <t>Velador.</t>
  </si>
  <si>
    <t>María Gloria Rodríguez Gacía.</t>
  </si>
  <si>
    <t>Paulina López Gallegos.</t>
  </si>
  <si>
    <t>Intendente.</t>
  </si>
  <si>
    <t>Román Rafael Medina Vázquez.</t>
  </si>
  <si>
    <t>Promotor.</t>
  </si>
  <si>
    <t>Enlace de Oportunidades.</t>
  </si>
  <si>
    <t>Hilda Mireya Barcenas Zaragoza.</t>
  </si>
  <si>
    <t>José Manuel Santiago Reyes.</t>
  </si>
  <si>
    <t>Luis Andrade Hernández.</t>
  </si>
  <si>
    <t>Ramiro Rosas Nuñez.</t>
  </si>
  <si>
    <t>Auxiliar Técnico.</t>
  </si>
  <si>
    <t>José Trinidad García Rivas.</t>
  </si>
  <si>
    <t>Juan Pablo Cárdenas Rivera.</t>
  </si>
  <si>
    <t>Elizabeth Ramírez Ramírez.</t>
  </si>
  <si>
    <t>Yessica Maricela Ramírez Ramírez.</t>
  </si>
  <si>
    <t>José García Cordova.</t>
  </si>
  <si>
    <t>Felipe Almaguer Esparza.</t>
  </si>
  <si>
    <t>Germán Servín González.</t>
  </si>
  <si>
    <t>Asesor Jurídico.</t>
  </si>
  <si>
    <t>Iván Mariano Lara Tejeda.</t>
  </si>
  <si>
    <t>Osvaldo Conchas Quintero.</t>
  </si>
  <si>
    <t>José Israel de la Cruz Ramírez.</t>
  </si>
  <si>
    <t>Marco Antonio Rodríguez Zarate.</t>
  </si>
  <si>
    <t>Rafael Tabarez Castillo.</t>
  </si>
  <si>
    <t>José Manuel Zarate Romero.</t>
  </si>
  <si>
    <t>Sigifredo Lara Lara.</t>
  </si>
  <si>
    <t>Isabel Rodríguez Vázquez.</t>
  </si>
  <si>
    <t>María Guadalupe Palafox Silva.</t>
  </si>
  <si>
    <t>Francisco Javier Rico López.</t>
  </si>
  <si>
    <t>Luis Vázquez Andrade.</t>
  </si>
  <si>
    <t>Carmina Yadira Manriquez García.</t>
  </si>
  <si>
    <t>Comandante.</t>
  </si>
  <si>
    <t>Sallym Morales Serratos.</t>
  </si>
  <si>
    <t>Ma. Del Refugio Llamas Parada.</t>
  </si>
  <si>
    <t>APOYO ALIMENTO</t>
  </si>
  <si>
    <t>Teniente.</t>
  </si>
  <si>
    <t>Primera.</t>
  </si>
  <si>
    <t>Jorge Alberto Navarro Gaytán.</t>
  </si>
  <si>
    <t>Linea.</t>
  </si>
  <si>
    <t>Miguel Ángel Saldaña Lubiano.</t>
  </si>
  <si>
    <t>Gerardo Cervantes Galindo.</t>
  </si>
  <si>
    <t>Carina Soto González.</t>
  </si>
  <si>
    <t>Intendencia.</t>
  </si>
  <si>
    <t>Mantenimiento general.</t>
  </si>
  <si>
    <t>Chofer.</t>
  </si>
  <si>
    <t>María Virginia Neri Ascencio.</t>
  </si>
  <si>
    <t>Gustavo Oblea Martínez.</t>
  </si>
  <si>
    <t>Ignacio Trujillo Villalpando.</t>
  </si>
  <si>
    <t>Alonso Navarrete Serratos.</t>
  </si>
  <si>
    <t>Sergio Fernando Navarrete Serratos.</t>
  </si>
  <si>
    <t>Jaime Alejandro Davalos Robles.</t>
  </si>
  <si>
    <t>Alejandro Barrera Hernández.</t>
  </si>
  <si>
    <t>Chofer escolar.</t>
  </si>
  <si>
    <t>Chofer escolar del CAM.</t>
  </si>
  <si>
    <t>Auxiliar de alumbrado.</t>
  </si>
  <si>
    <t>J. Jesús Ochoa Arías.</t>
  </si>
  <si>
    <t>Javier Lemus Lemus.</t>
  </si>
  <si>
    <t>Juan José Zarate Martínez.</t>
  </si>
  <si>
    <t>Alejandro Urtiz Martínez.</t>
  </si>
  <si>
    <t>José de Jesús Pérez Aguilar.</t>
  </si>
  <si>
    <t>Juan Hurtado Delgado.</t>
  </si>
  <si>
    <t>Antonio García Medina.</t>
  </si>
  <si>
    <t>Gerardo Zarate Martínez.</t>
  </si>
  <si>
    <t>Encargado de cuadrilla.</t>
  </si>
  <si>
    <t>Fontanero.</t>
  </si>
  <si>
    <t>Eduardo Villalpando Parada.</t>
  </si>
  <si>
    <t>Sarvelio Loy Rodríguez.</t>
  </si>
  <si>
    <t>Sellador.</t>
  </si>
  <si>
    <t>Velador del mercado.</t>
  </si>
  <si>
    <t>Mauricio Martín Casillas Marrón.</t>
  </si>
  <si>
    <t>Roberto Trujillo Villalpando.</t>
  </si>
  <si>
    <t>Aseador.</t>
  </si>
  <si>
    <t>Chofer Aseador.</t>
  </si>
  <si>
    <t>Aseador de la Plaza.</t>
  </si>
  <si>
    <t>José Guadalupe Pérez Morales.</t>
  </si>
  <si>
    <t>Roberto Pérez Florido.</t>
  </si>
  <si>
    <t>Mariano Enrique Zarate Rizo.</t>
  </si>
  <si>
    <t>Salvador Ruíz González.</t>
  </si>
  <si>
    <t>Jesús Salvador Zarate Villalpando.</t>
  </si>
  <si>
    <t>Juan Martín Bermúdez Díaz.</t>
  </si>
  <si>
    <t>Francisco Jaramillo Salazar.</t>
  </si>
  <si>
    <t>Jesús Salas Castro.</t>
  </si>
  <si>
    <t>José Juan Camarena Moreno.</t>
  </si>
  <si>
    <t>Esveide Flores de Orta.</t>
  </si>
  <si>
    <t>Héctor Huerta Gutiérrez.</t>
  </si>
  <si>
    <t>José Luis Neri Ascencio.</t>
  </si>
  <si>
    <t>Bertha Liliana Hernández Corona.</t>
  </si>
  <si>
    <t>Jardinero.</t>
  </si>
  <si>
    <t>Mantenimiento Cienega de Tlaxcala.</t>
  </si>
  <si>
    <t>Juan Martín Barrera Melgoza.</t>
  </si>
  <si>
    <t>Francisco Zarate Castillo.</t>
  </si>
  <si>
    <t>Francisco Zarate López.</t>
  </si>
  <si>
    <t>Luis Chavarria Hernández.</t>
  </si>
  <si>
    <t>J. Jesús Bravo Martínez.</t>
  </si>
  <si>
    <t>Trinidad Guadalupe Hernández Alvarado.</t>
  </si>
  <si>
    <t>Miguel Ángel Quintana Medina.</t>
  </si>
  <si>
    <t>Francisco Corona Flores.</t>
  </si>
  <si>
    <t>Miguel Corona Jiménez.</t>
  </si>
  <si>
    <t>Administrador del Cementerio.</t>
  </si>
  <si>
    <t>David Orozco Sepúlveda.</t>
  </si>
  <si>
    <t>Rubén Mendoza Falcón.</t>
  </si>
  <si>
    <t>Operador.</t>
  </si>
  <si>
    <t>Rigoberto Torres Zendejas.</t>
  </si>
  <si>
    <t>Javier Díaz Cuevas.</t>
  </si>
  <si>
    <t>José Miguel Márquez Navarro.</t>
  </si>
  <si>
    <t>Pedro Falcón García.</t>
  </si>
  <si>
    <t>Miguel Trejo Arámbula.</t>
  </si>
  <si>
    <t>Alfredo González Rodríguez.</t>
  </si>
  <si>
    <t>Ismael Rojo García.</t>
  </si>
  <si>
    <t>José Castillo García.</t>
  </si>
  <si>
    <t>Policía Vial.</t>
  </si>
  <si>
    <t>Adán Aguirre Hernández.</t>
  </si>
  <si>
    <t>Juan Pablo Sánchez Robles.</t>
  </si>
  <si>
    <t>Secretario.</t>
  </si>
  <si>
    <t>DELEGACIÓN SANTA RITA.</t>
  </si>
  <si>
    <t>DELEGACIÓN BETANIA.</t>
  </si>
  <si>
    <t>Secretaria de Agua Potable.</t>
  </si>
  <si>
    <t>Chofer de Aseo Público.</t>
  </si>
  <si>
    <t>Agua Potable.</t>
  </si>
  <si>
    <t>Diana Grecia Flores Ballesteros.</t>
  </si>
  <si>
    <t>Ma. Cristina Guzmán García.</t>
  </si>
  <si>
    <t>Gustavo Hernández García.</t>
  </si>
  <si>
    <t>Juan Manuel Rojo Hernández.</t>
  </si>
  <si>
    <t>Juan Mares Rojo.</t>
  </si>
  <si>
    <t>Rubén García Guzmán.</t>
  </si>
  <si>
    <t>Miguel García Gutiérrez.</t>
  </si>
  <si>
    <t>DELEGACIÓN LA RIBERA.</t>
  </si>
  <si>
    <t>José Antonio Zandejas Rodríguez.</t>
  </si>
  <si>
    <t>José Manuel Zendejas Rodríguez.</t>
  </si>
  <si>
    <t>Juan José Ocegueda Martínez.</t>
  </si>
  <si>
    <t>Juan José Macías Ramírez.</t>
  </si>
  <si>
    <t>Ramón Rodríguez Negrete.</t>
  </si>
  <si>
    <t>Nóe Alvizar Huerta.</t>
  </si>
  <si>
    <t>HOJA DE GRANDES TOTALES.</t>
  </si>
  <si>
    <t>TOTAL GENERAL DE:</t>
  </si>
  <si>
    <t>SUELDOS:</t>
  </si>
  <si>
    <t>RETENCIONES:</t>
  </si>
  <si>
    <t>APOYO ALIMENTO:</t>
  </si>
  <si>
    <t>SUELDO NETO:</t>
  </si>
  <si>
    <t>TOTALES GENERALES DE:</t>
  </si>
  <si>
    <t>EMPLEADOS.</t>
  </si>
  <si>
    <t>HOMBRES.</t>
  </si>
  <si>
    <t>MUJERES.</t>
  </si>
  <si>
    <t>Chofer vertedero.</t>
  </si>
  <si>
    <t>Encargado de cuadrilla 1.</t>
  </si>
  <si>
    <t>Jardinero de la Plaza.</t>
  </si>
  <si>
    <t>PENSIONADOS.</t>
  </si>
  <si>
    <t>Adolfo Banda Rodríguez.</t>
  </si>
  <si>
    <t>Administrador del Rastro.</t>
  </si>
  <si>
    <t>Comprobación.</t>
  </si>
  <si>
    <t>J. Jesús Rodríguez González.</t>
  </si>
  <si>
    <t>Rigoberto Rodríguez Murillo.</t>
  </si>
  <si>
    <t>Instructor de Banda de Guerra.</t>
  </si>
  <si>
    <t>Pensionado.</t>
  </si>
  <si>
    <t>Celina Macias Mares.</t>
  </si>
  <si>
    <t>M. de Jesús Tabarez Castillo.</t>
  </si>
  <si>
    <t>Clementina Hurtado Aviña.</t>
  </si>
  <si>
    <t>Bernardo Olmos López.</t>
  </si>
  <si>
    <t>Porfiria Briseño Valadez.</t>
  </si>
  <si>
    <t>Raúl Ornelas Martínez.</t>
  </si>
  <si>
    <t>José Luis Neri Briseño.</t>
  </si>
  <si>
    <t>María Zarate Díaz.</t>
  </si>
  <si>
    <t>Juan José Villalpando Parada.</t>
  </si>
  <si>
    <t>J. Trinidad Pérez Florido.</t>
  </si>
  <si>
    <t>Felipe Avalos Hernández.</t>
  </si>
  <si>
    <t>José María Camarena Lara.</t>
  </si>
  <si>
    <t>Ismael Martínez Ocegueda.</t>
  </si>
  <si>
    <t>Gustavo Pérez Lara.</t>
  </si>
  <si>
    <t>Ma. Refugio Ascencio Herrera.</t>
  </si>
  <si>
    <t>Antonio Hernández García.</t>
  </si>
  <si>
    <t>Luis Flores Ledesma.</t>
  </si>
  <si>
    <t>Antonio Padilla Barrón.</t>
  </si>
  <si>
    <t>Salvador Rodríguez Zaragoza.</t>
  </si>
  <si>
    <t>Salvador Magaña Hernández.</t>
  </si>
  <si>
    <t>Pensionado. (SP)</t>
  </si>
  <si>
    <t>Martha Ribas Mendoza.</t>
  </si>
  <si>
    <t>Eva Trejo Coronado.</t>
  </si>
  <si>
    <t>Leticia Juárez Huichapa.</t>
  </si>
  <si>
    <t>J. Verenice Ascencio Martínez.</t>
  </si>
  <si>
    <t>Esmeralda Ángel Moreno.</t>
  </si>
  <si>
    <t>APOYOS.</t>
  </si>
  <si>
    <t>Niñera CAM.</t>
  </si>
  <si>
    <t>Edith Hernández González.</t>
  </si>
  <si>
    <t>Juana Fabiola Ramírez Bravo.</t>
  </si>
  <si>
    <t>TOTAL DEPARTAMENTO.</t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</si>
  <si>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ALUMBRADO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</si>
  <si>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AGUA POTABLE Y ALCANTARILLADO.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</si>
  <si>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RASTRO MUNICIPAL.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</si>
  <si>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ASEO PÚBLICO.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</si>
  <si>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10"/>
        <rFont val="Bookman Old Style"/>
        <family val="1"/>
      </rPr>
      <t xml:space="preserve"> DEPARTAMENTO DE PARQUES Y JARDINES.</t>
    </r>
  </si>
  <si>
    <r>
      <rPr>
        <b/>
        <sz val="8"/>
        <color indexed="36"/>
        <rFont val="Bookman Old Style"/>
        <family val="1"/>
      </rPr>
      <t>DIRECCIÓN DE SERVICIOS MUNICIPALES;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VELADORES.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</si>
  <si>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EGRESOS.</t>
    </r>
  </si>
  <si>
    <r>
      <rPr>
        <b/>
        <sz val="8"/>
        <color indexed="36"/>
        <rFont val="Bookman Old Style"/>
        <family val="1"/>
      </rPr>
      <t>HACIENDA MUNICIPAL;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DE INGRESOS.</t>
    </r>
  </si>
  <si>
    <r>
      <rPr>
        <b/>
        <sz val="8"/>
        <color indexed="36"/>
        <rFont val="Bookman Old Style"/>
        <family val="1"/>
      </rPr>
      <t>OBRAS PÚBLICAS;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DEPARTAMENTO MODULO DE MAQUINARIA.</t>
    </r>
  </si>
  <si>
    <t>TOTAL POR GRADO.</t>
  </si>
  <si>
    <t>TOTAL DIRECCIÓN.</t>
  </si>
  <si>
    <t>TOTAL DE DIRECCIÓN.</t>
  </si>
  <si>
    <t>TOTAL DEL.</t>
  </si>
  <si>
    <t>TOTAL CDC</t>
  </si>
  <si>
    <t>TOTAL DELEGACIÓN.</t>
  </si>
  <si>
    <t>TOTAL PENSIONADOS.</t>
  </si>
  <si>
    <t>TOTAL PENSIONADOS (SP).</t>
  </si>
  <si>
    <t>TOTAL GRAL. PENSIONADOS.</t>
  </si>
  <si>
    <r>
      <rPr>
        <b/>
        <sz val="8"/>
        <color indexed="36"/>
        <rFont val="Bookman Old Style"/>
        <family val="1"/>
      </rPr>
      <t>DELAGACIÓN LA RIBERA;</t>
    </r>
    <r>
      <rPr>
        <b/>
        <sz val="10"/>
        <color indexed="36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CENTRO DE DESARROLLO COMUNITARIO</t>
    </r>
    <r>
      <rPr>
        <b/>
        <sz val="10"/>
        <color indexed="36"/>
        <rFont val="Bookman Old Style"/>
        <family val="1"/>
      </rPr>
      <t>.</t>
    </r>
  </si>
  <si>
    <t>Alfredo Trejo Banda.</t>
  </si>
  <si>
    <t>Misael Nuñez Treviño.</t>
  </si>
  <si>
    <t>José González Solís.</t>
  </si>
  <si>
    <t>Ismael Méndez López.</t>
  </si>
  <si>
    <t>Director</t>
  </si>
  <si>
    <t>Gerardo Junior Banda Trejo.</t>
  </si>
  <si>
    <t>Jefe de Dpto. Modulo de Maquinaria.</t>
  </si>
  <si>
    <t>José de Jesús Barajas Meza.</t>
  </si>
  <si>
    <t>Juan Ramón Padilla Pérez.</t>
  </si>
  <si>
    <t>Juan Ignacio García Vázquez.</t>
  </si>
  <si>
    <t>Arturo Ávila Herrera.</t>
  </si>
  <si>
    <t>PENSIONADOS SEGURIDAD PÚBLICA.</t>
  </si>
  <si>
    <t>José Gerardo López Pérez.</t>
  </si>
  <si>
    <t>José Sergio Rodríguez López.</t>
  </si>
  <si>
    <t>Aseador de la Plaza de la Isla.</t>
  </si>
  <si>
    <t>Encargado de Transparencia.</t>
  </si>
  <si>
    <t>Juan Miguel Andrade Reynoso.</t>
  </si>
  <si>
    <t>Antonio Herrera López.</t>
  </si>
  <si>
    <t>José de Jesús Rodríguez Cervantes.</t>
  </si>
  <si>
    <t>Luis Ángel González Ocegueda.</t>
  </si>
  <si>
    <t>J. Guadalupe Razo Padilla.</t>
  </si>
  <si>
    <t>Juan Enrique Mojica Valadez.</t>
  </si>
  <si>
    <t>Encargado Cementerio La Ribera.</t>
  </si>
  <si>
    <r>
      <t>1) PRESIDENCIA (</t>
    </r>
    <r>
      <rPr>
        <b/>
        <sz val="14"/>
        <color indexed="36"/>
        <rFont val="Bookman Old Style"/>
        <family val="1"/>
      </rPr>
      <t>PRES</t>
    </r>
    <r>
      <rPr>
        <b/>
        <sz val="14"/>
        <color indexed="10"/>
        <rFont val="Bookman Old Style"/>
        <family val="1"/>
      </rPr>
      <t>).</t>
    </r>
  </si>
  <si>
    <r>
      <t>REGIDORES (</t>
    </r>
    <r>
      <rPr>
        <b/>
        <sz val="14"/>
        <color indexed="36"/>
        <rFont val="Bookman Old Style"/>
        <family val="1"/>
      </rPr>
      <t>REG</t>
    </r>
    <r>
      <rPr>
        <b/>
        <sz val="14"/>
        <color indexed="10"/>
        <rFont val="Bookman Old Style"/>
        <family val="1"/>
      </rPr>
      <t>).</t>
    </r>
  </si>
  <si>
    <t>Chofer rutas foraneas.</t>
  </si>
  <si>
    <t>Manuel Ramírez García.</t>
  </si>
  <si>
    <t>Ana Lilia Alatorre Navarrete.</t>
  </si>
  <si>
    <t>Martín Medina Ascencio.</t>
  </si>
  <si>
    <t>2° Oficial. (B)</t>
  </si>
  <si>
    <t>1° Oficial. (A)</t>
  </si>
  <si>
    <t>1° Oficial. (B)</t>
  </si>
  <si>
    <t>3° Oficial. (A)</t>
  </si>
  <si>
    <t>3° Oficial. (B)</t>
  </si>
  <si>
    <t>Refugio Cisneros Melendrez.</t>
  </si>
  <si>
    <t>Juan Lemus García.</t>
  </si>
  <si>
    <t>Elvira Jiménez González.</t>
  </si>
  <si>
    <t>Gladis Aide Mendoza Pérez.</t>
  </si>
  <si>
    <t>Secretaria</t>
  </si>
  <si>
    <t>Salvador Ruiz Rizo</t>
  </si>
  <si>
    <t>Jardinero</t>
  </si>
  <si>
    <t>COMPENSACIONES</t>
  </si>
  <si>
    <t>COMPENSACIONES:</t>
  </si>
  <si>
    <t>PERSONAL EVENTUAL(PE)</t>
  </si>
  <si>
    <t>Adelita Lemus Alvarado</t>
  </si>
  <si>
    <t>Eduardo Ismael Soto Villalpando</t>
  </si>
  <si>
    <t>Martin Azael Negrete Vital</t>
  </si>
  <si>
    <t xml:space="preserve">           </t>
  </si>
  <si>
    <t>Jorge Alejandro Suarez Perez</t>
  </si>
  <si>
    <t>Adan Perez Morales</t>
  </si>
  <si>
    <t>Encargada</t>
  </si>
  <si>
    <t xml:space="preserve">  </t>
  </si>
  <si>
    <t>POLICIA</t>
  </si>
  <si>
    <t>Auxiliar</t>
  </si>
  <si>
    <t>Jorge Alberto Llamas Parada</t>
  </si>
  <si>
    <t>Mantenimiento</t>
  </si>
  <si>
    <t xml:space="preserve">Mantenimiento </t>
  </si>
  <si>
    <t>Luis Barron Garcia</t>
  </si>
  <si>
    <t>Jose de Jesus Rojo Hernandez</t>
  </si>
  <si>
    <t>Miguel Angel Martinez Lopez</t>
  </si>
  <si>
    <t>.</t>
  </si>
  <si>
    <t>Samuel Robles Zendejas</t>
  </si>
  <si>
    <t>Ana Ruth Lara Delgado</t>
  </si>
  <si>
    <t>Gerardo Cervantes Hernandez</t>
  </si>
  <si>
    <t>Chofer</t>
  </si>
  <si>
    <t>Luis Alberto Mora Ruiz</t>
  </si>
  <si>
    <t>Alicia Montoya Rodriguez</t>
  </si>
  <si>
    <t>Aseador</t>
  </si>
  <si>
    <t>Juan Carlos Tabarez Ramirez</t>
  </si>
  <si>
    <t>Pensionado</t>
  </si>
  <si>
    <t>José de Jesús Huerta Cárdenas.</t>
  </si>
  <si>
    <t>Oficial del Registro Civil.</t>
  </si>
  <si>
    <t>Velador del Estacionamiento</t>
  </si>
  <si>
    <t>Tesorero</t>
  </si>
  <si>
    <t>Joaquin Alejandro De Orta Gonzalez</t>
  </si>
  <si>
    <t>Velador de la casa de la cultura</t>
  </si>
  <si>
    <t>Maestro de musica de la casa de la cultura</t>
  </si>
  <si>
    <t>Ricardo Hernandez Trujillo</t>
  </si>
  <si>
    <t>Francisco Javier Jauregui Morales</t>
  </si>
  <si>
    <t>Adrian Roberto Lopez Parada</t>
  </si>
  <si>
    <t>Juan Pablo Solis Rizo</t>
  </si>
  <si>
    <t>Ma. Guadalupe Martinez Mora</t>
  </si>
  <si>
    <t>Gustavo Mendez Zarate</t>
  </si>
  <si>
    <t>Lisandro Trejo Morales</t>
  </si>
  <si>
    <t>pensionado</t>
  </si>
  <si>
    <t>EMPLEADOS</t>
  </si>
  <si>
    <t>HOMBRES</t>
  </si>
  <si>
    <t>MUJERES</t>
  </si>
  <si>
    <t>Juan De Dios Castillo Rivera</t>
  </si>
  <si>
    <t>Mauricio Urtiz Martinez</t>
  </si>
  <si>
    <t>Albañil de Mantenimiento</t>
  </si>
  <si>
    <t>Cesar Ivan Romo Gallegos</t>
  </si>
  <si>
    <t>Encargado de Aseo y Jardines Plaza</t>
  </si>
  <si>
    <t>Felimon Razo Flores</t>
  </si>
  <si>
    <t>Aseador Plaza la Concepccion</t>
  </si>
  <si>
    <t>Margarita Limon Sotelo</t>
  </si>
  <si>
    <t>Jose Patiño Ascencio</t>
  </si>
  <si>
    <t>Policia Vial</t>
  </si>
  <si>
    <t xml:space="preserve">Regidor </t>
  </si>
  <si>
    <t>Gabriel Vásquez Andrade.</t>
  </si>
  <si>
    <t>Presidente.</t>
  </si>
  <si>
    <t>Sandra Escoto López.</t>
  </si>
  <si>
    <t>Lorenzo Vazquez Gonzales</t>
  </si>
  <si>
    <t>ENCARGADO DE LOS POSOS DE AGUA DE LA Ribera</t>
  </si>
  <si>
    <t>Joaquin Montes Gonzalez</t>
  </si>
  <si>
    <t xml:space="preserve">Aseador </t>
  </si>
  <si>
    <t>M.Guadalupe Marquez Velasco</t>
  </si>
  <si>
    <t>David Perez Lopez</t>
  </si>
  <si>
    <t>Cecilia Rangel Gonzalez</t>
  </si>
  <si>
    <t>Alfonso Alatorre Hernandez</t>
  </si>
  <si>
    <t>J. Jesus Rodriguez Rojas</t>
  </si>
  <si>
    <t>Marisol Lopez Tabarez</t>
  </si>
  <si>
    <t>Rodolfo Hernandez Sanchez</t>
  </si>
  <si>
    <t>Esmeralda Ortiz Mares</t>
  </si>
  <si>
    <t>Mario Servando Zendejas Ramirez</t>
  </si>
  <si>
    <t>Encargado de Proyectos</t>
  </si>
  <si>
    <t xml:space="preserve">Claudia Ibet Ayala Razo </t>
  </si>
  <si>
    <t>Araceli Lara Delgado</t>
  </si>
  <si>
    <t>Ruben Garcia Alcala</t>
  </si>
  <si>
    <t>Adriana Leticia Mendoza Rodriguez</t>
  </si>
  <si>
    <t>Inspector</t>
  </si>
  <si>
    <t>Roberto Carlos Zuñiga Ordonez</t>
  </si>
  <si>
    <t xml:space="preserve">Sergio Osvaldo Villalpando Salas </t>
  </si>
  <si>
    <t>Heriberto Díaz Bermúdez.</t>
  </si>
  <si>
    <t>Sub Director</t>
  </si>
  <si>
    <t>Primer comandante</t>
  </si>
  <si>
    <t>Liliana Guadalupe Gonzalez Sepulveda</t>
  </si>
  <si>
    <t>Apoyo Intendencia</t>
  </si>
  <si>
    <t>Griselda Saavedra Gaytan</t>
  </si>
  <si>
    <t>Recepcionista casa de la cultura</t>
  </si>
  <si>
    <t>Sandra Jazmin Escoto Ramirez</t>
  </si>
  <si>
    <t>ADMINISTRACIÓN 2018-2021</t>
  </si>
  <si>
    <t>Agustin Tejeda Arevalo</t>
  </si>
  <si>
    <t>Jose Ramon Mendoza Rojo</t>
  </si>
  <si>
    <t>Juan Emmanuel Castillo Castillo</t>
  </si>
  <si>
    <t>Maria Guadalupe Flores Rodriguez</t>
  </si>
  <si>
    <t xml:space="preserve">3 °Oficial </t>
  </si>
  <si>
    <t>3°OFICIAL</t>
  </si>
  <si>
    <t>Jesus Montes Ramirez</t>
  </si>
  <si>
    <t xml:space="preserve">Delegado </t>
  </si>
  <si>
    <t xml:space="preserve">Jose de Jesus Garcia Oropeza </t>
  </si>
  <si>
    <t>Roberto Montoya Cervantes</t>
  </si>
  <si>
    <t>fontanero La  Ribera</t>
  </si>
  <si>
    <t>Encargada de Egresos</t>
  </si>
  <si>
    <t>Auxiliar de bancos</t>
  </si>
  <si>
    <t>Encargado de Bancos</t>
  </si>
  <si>
    <t>Encargado</t>
  </si>
  <si>
    <t>Auxiliar de Egresos</t>
  </si>
  <si>
    <t>Jose de Jesus Garcia Garcia</t>
  </si>
  <si>
    <t>Pablo Díaz Torres.</t>
  </si>
  <si>
    <t>Noe Martinez Garcia</t>
  </si>
  <si>
    <t>3er Oficial</t>
  </si>
  <si>
    <t>GOBIERNO MUNICIPAL DE AYOTLÁN, JALISCO; ADMINISTRACIÓN 2018-2021</t>
  </si>
  <si>
    <t>Directora</t>
  </si>
  <si>
    <t>Oficial de Registro Civil</t>
  </si>
  <si>
    <t>Alejandro Romo Flores</t>
  </si>
  <si>
    <t>Veronica Garcia Guzman</t>
  </si>
  <si>
    <t>Intendente de Betania</t>
  </si>
  <si>
    <t>Ruven Gonzalez Gonzalez</t>
  </si>
  <si>
    <t xml:space="preserve">Encargado del cementerio  </t>
  </si>
  <si>
    <t>Noe Gonzalez Curiel</t>
  </si>
  <si>
    <t>Maria Teresa Alcala Camarena</t>
  </si>
  <si>
    <t>Maria Guadalupe Gonzalez Benegas</t>
  </si>
  <si>
    <r>
      <t>2) SECRETARIA GENERAL  (</t>
    </r>
    <r>
      <rPr>
        <b/>
        <sz val="14"/>
        <color indexed="36"/>
        <rFont val="Bookman Old Style"/>
        <family val="1"/>
      </rPr>
      <t>SG</t>
    </r>
    <r>
      <rPr>
        <b/>
        <sz val="14"/>
        <color indexed="10"/>
        <rFont val="Bookman Old Style"/>
        <family val="1"/>
      </rPr>
      <t>)</t>
    </r>
  </si>
  <si>
    <r>
      <t>3) SINDICATURA (</t>
    </r>
    <r>
      <rPr>
        <b/>
        <sz val="14"/>
        <color indexed="36"/>
        <rFont val="Bookman Old Style"/>
        <family val="1"/>
      </rPr>
      <t>SIN</t>
    </r>
    <r>
      <rPr>
        <b/>
        <sz val="14"/>
        <color indexed="10"/>
        <rFont val="Bookman Old Style"/>
        <family val="1"/>
      </rPr>
      <t>).</t>
    </r>
  </si>
  <si>
    <t xml:space="preserve"> Síndico.</t>
  </si>
  <si>
    <t>Secretario General</t>
  </si>
  <si>
    <r>
      <t>4) HACIENDA MUNICIPAL (</t>
    </r>
    <r>
      <rPr>
        <b/>
        <sz val="14"/>
        <color indexed="36"/>
        <rFont val="Bookman Old Style"/>
        <family val="1"/>
      </rPr>
      <t>HM</t>
    </r>
    <r>
      <rPr>
        <b/>
        <sz val="14"/>
        <color indexed="10"/>
        <rFont val="Bookman Old Style"/>
        <family val="1"/>
      </rPr>
      <t>).</t>
    </r>
  </si>
  <si>
    <r>
      <t>5) CONTRALORIA INTERNA (</t>
    </r>
    <r>
      <rPr>
        <b/>
        <sz val="14"/>
        <color indexed="36"/>
        <rFont val="Bookman Old Style"/>
        <family val="1"/>
      </rPr>
      <t>CI</t>
    </r>
    <r>
      <rPr>
        <b/>
        <sz val="14"/>
        <color indexed="10"/>
        <rFont val="Bookman Old Style"/>
        <family val="1"/>
      </rPr>
      <t>).</t>
    </r>
  </si>
  <si>
    <r>
      <t>6)  (DIRECCIÓN DE INSPECCION Y SECRETARÍA TÉCNICA DE REGULARIZACIÓN Y RECLUTAMIENTO(</t>
    </r>
    <r>
      <rPr>
        <b/>
        <sz val="14"/>
        <color indexed="36"/>
        <rFont val="Bookman Old Style"/>
        <family val="1"/>
      </rPr>
      <t>IST</t>
    </r>
    <r>
      <rPr>
        <b/>
        <sz val="14"/>
        <color indexed="10"/>
        <rFont val="Bookman Old Style"/>
        <family val="1"/>
      </rPr>
      <t>)</t>
    </r>
  </si>
  <si>
    <r>
      <t>7) RECURSOS HUMANOS (</t>
    </r>
    <r>
      <rPr>
        <b/>
        <sz val="14"/>
        <color indexed="36"/>
        <rFont val="Bookman Old Style"/>
        <family val="1"/>
      </rPr>
      <t>RH</t>
    </r>
    <r>
      <rPr>
        <b/>
        <sz val="14"/>
        <color indexed="10"/>
        <rFont val="Bookman Old Style"/>
        <family val="1"/>
      </rPr>
      <t>).</t>
    </r>
  </si>
  <si>
    <r>
      <t>8) DIRECCIÓN DE CATASTRO MUNICIPAL (</t>
    </r>
    <r>
      <rPr>
        <b/>
        <sz val="14"/>
        <color indexed="36"/>
        <rFont val="Bookman Old Style"/>
        <family val="1"/>
      </rPr>
      <t>CM</t>
    </r>
    <r>
      <rPr>
        <b/>
        <sz val="14"/>
        <color indexed="10"/>
        <rFont val="Bookman Old Style"/>
        <family val="1"/>
      </rPr>
      <t>).</t>
    </r>
  </si>
  <si>
    <r>
      <t>9) DIRECCIÓN DE COMUNICACIÓN SOCIAL (</t>
    </r>
    <r>
      <rPr>
        <b/>
        <sz val="14"/>
        <color indexed="36"/>
        <rFont val="Bookman Old Style"/>
        <family val="1"/>
      </rPr>
      <t>CS</t>
    </r>
    <r>
      <rPr>
        <b/>
        <sz val="14"/>
        <color indexed="10"/>
        <rFont val="Bookman Old Style"/>
        <family val="1"/>
      </rPr>
      <t>).</t>
    </r>
  </si>
  <si>
    <r>
      <t>10) DIRECCIÓN DE CULTURA Y TURISMO (</t>
    </r>
    <r>
      <rPr>
        <b/>
        <sz val="14"/>
        <color indexed="36"/>
        <rFont val="Bookman Old Style"/>
        <family val="1"/>
      </rPr>
      <t>CT</t>
    </r>
    <r>
      <rPr>
        <b/>
        <sz val="14"/>
        <color indexed="10"/>
        <rFont val="Bookman Old Style"/>
        <family val="1"/>
      </rPr>
      <t>).</t>
    </r>
  </si>
  <si>
    <r>
      <t>11) DIRECCIÓN DE DEPORTES (</t>
    </r>
    <r>
      <rPr>
        <b/>
        <sz val="14"/>
        <color indexed="36"/>
        <rFont val="Bookman Old Style"/>
        <family val="1"/>
      </rPr>
      <t>DD</t>
    </r>
    <r>
      <rPr>
        <b/>
        <sz val="14"/>
        <color indexed="10"/>
        <rFont val="Bookman Old Style"/>
        <family val="1"/>
      </rPr>
      <t>).</t>
    </r>
  </si>
  <si>
    <r>
      <t>12) DIRECCIÓN DE EDUCACIÓN (</t>
    </r>
    <r>
      <rPr>
        <b/>
        <sz val="14"/>
        <color indexed="36"/>
        <rFont val="Bookman Old Style"/>
        <family val="1"/>
      </rPr>
      <t>ED</t>
    </r>
    <r>
      <rPr>
        <b/>
        <sz val="14"/>
        <color indexed="10"/>
        <rFont val="Bookman Old Style"/>
        <family val="1"/>
      </rPr>
      <t>).</t>
    </r>
  </si>
  <si>
    <r>
      <t>13) DIRECCIÓN DE DESARROLLO SOCIAL (</t>
    </r>
    <r>
      <rPr>
        <b/>
        <sz val="14"/>
        <color indexed="36"/>
        <rFont val="Bookman Old Style"/>
        <family val="1"/>
      </rPr>
      <t>DS</t>
    </r>
    <r>
      <rPr>
        <b/>
        <sz val="14"/>
        <color indexed="10"/>
        <rFont val="Bookman Old Style"/>
        <family val="1"/>
      </rPr>
      <t>).</t>
    </r>
  </si>
  <si>
    <r>
      <t>14) DIRECCIÓN DE DESARROLLO AGROPECUARIO (</t>
    </r>
    <r>
      <rPr>
        <b/>
        <sz val="14"/>
        <color indexed="36"/>
        <rFont val="Bookman Old Style"/>
        <family val="1"/>
      </rPr>
      <t>DA</t>
    </r>
    <r>
      <rPr>
        <b/>
        <sz val="14"/>
        <color indexed="10"/>
        <rFont val="Bookman Old Style"/>
        <family val="1"/>
      </rPr>
      <t>).</t>
    </r>
  </si>
  <si>
    <r>
      <t>15) DEPARTAMENTO DE TRASPARENCIA (</t>
    </r>
    <r>
      <rPr>
        <b/>
        <sz val="14"/>
        <color indexed="36"/>
        <rFont val="Bookman Old Style"/>
        <family val="1"/>
      </rPr>
      <t>DT</t>
    </r>
    <r>
      <rPr>
        <b/>
        <sz val="14"/>
        <color indexed="10"/>
        <rFont val="Bookman Old Style"/>
        <family val="1"/>
      </rPr>
      <t>).</t>
    </r>
  </si>
  <si>
    <r>
      <t>16) JUZGADO MUNICIPAL (</t>
    </r>
    <r>
      <rPr>
        <b/>
        <sz val="14"/>
        <color indexed="36"/>
        <rFont val="Bookman Old Style"/>
        <family val="1"/>
      </rPr>
      <t>JM</t>
    </r>
    <r>
      <rPr>
        <b/>
        <sz val="14"/>
        <color indexed="10"/>
        <rFont val="Bookman Old Style"/>
        <family val="1"/>
      </rPr>
      <t>).</t>
    </r>
  </si>
  <si>
    <r>
      <t>17) DIRECCIÓN DE OBRAS PÚBLICAS (</t>
    </r>
    <r>
      <rPr>
        <b/>
        <sz val="14"/>
        <color indexed="36"/>
        <rFont val="Bookman Old Style"/>
        <family val="1"/>
      </rPr>
      <t>OP</t>
    </r>
    <r>
      <rPr>
        <b/>
        <sz val="14"/>
        <color indexed="10"/>
        <rFont val="Bookman Old Style"/>
        <family val="1"/>
      </rPr>
      <t>).</t>
    </r>
  </si>
  <si>
    <r>
      <t>18) DIRECCIÓN DE PLANEACIÓN URBANA (</t>
    </r>
    <r>
      <rPr>
        <b/>
        <sz val="14"/>
        <color indexed="36"/>
        <rFont val="Bookman Old Style"/>
        <family val="1"/>
      </rPr>
      <t>PU</t>
    </r>
    <r>
      <rPr>
        <b/>
        <sz val="14"/>
        <color indexed="10"/>
        <rFont val="Bookman Old Style"/>
        <family val="1"/>
      </rPr>
      <t>).</t>
    </r>
  </si>
  <si>
    <r>
      <t>19) DIRECCIÓN DE PROMOCIÓN ECONÓMICA (</t>
    </r>
    <r>
      <rPr>
        <b/>
        <sz val="14"/>
        <color indexed="36"/>
        <rFont val="Bookman Old Style"/>
        <family val="1"/>
      </rPr>
      <t>PE</t>
    </r>
    <r>
      <rPr>
        <b/>
        <sz val="14"/>
        <color indexed="10"/>
        <rFont val="Bookman Old Style"/>
        <family val="1"/>
      </rPr>
      <t>).</t>
    </r>
  </si>
  <si>
    <r>
      <t>20) DIRECCIÓN DE PROTECCIÓN CIVIL (</t>
    </r>
    <r>
      <rPr>
        <b/>
        <sz val="14"/>
        <color indexed="36"/>
        <rFont val="Bookman Old Style"/>
        <family val="1"/>
      </rPr>
      <t>PC</t>
    </r>
    <r>
      <rPr>
        <b/>
        <sz val="14"/>
        <color indexed="10"/>
        <rFont val="Bookman Old Style"/>
        <family val="1"/>
      </rPr>
      <t>).</t>
    </r>
  </si>
  <si>
    <r>
      <t>21) DIRECCIÓN DE PROVEEDURÍA (</t>
    </r>
    <r>
      <rPr>
        <b/>
        <sz val="14"/>
        <color indexed="36"/>
        <rFont val="Bookman Old Style"/>
        <family val="1"/>
      </rPr>
      <t>DP</t>
    </r>
    <r>
      <rPr>
        <b/>
        <sz val="14"/>
        <color indexed="10"/>
        <rFont val="Bookman Old Style"/>
        <family val="1"/>
      </rPr>
      <t>).</t>
    </r>
  </si>
  <si>
    <r>
      <t>22) DIRECCIÓN DE REGISTRO CIVIL (</t>
    </r>
    <r>
      <rPr>
        <b/>
        <sz val="14"/>
        <color indexed="36"/>
        <rFont val="Bookman Old Style"/>
        <family val="1"/>
      </rPr>
      <t>RC</t>
    </r>
    <r>
      <rPr>
        <b/>
        <sz val="14"/>
        <color indexed="10"/>
        <rFont val="Bookman Old Style"/>
        <family val="1"/>
      </rPr>
      <t>).</t>
    </r>
  </si>
  <si>
    <r>
      <t>23)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>).</t>
    </r>
  </si>
  <si>
    <r>
      <t>24)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TENIENTES.</t>
    </r>
  </si>
  <si>
    <r>
      <t>25)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PRIMERA.</t>
    </r>
  </si>
  <si>
    <r>
      <t>26) DIRECCIÓN DE SEGURIDAD PÚBLICA (</t>
    </r>
    <r>
      <rPr>
        <b/>
        <sz val="14"/>
        <color indexed="36"/>
        <rFont val="Bookman Old Style"/>
        <family val="1"/>
      </rPr>
      <t>SP</t>
    </r>
    <r>
      <rPr>
        <b/>
        <sz val="14"/>
        <color indexed="10"/>
        <rFont val="Bookman Old Style"/>
        <family val="1"/>
      </rPr>
      <t xml:space="preserve">). </t>
    </r>
    <r>
      <rPr>
        <b/>
        <sz val="14"/>
        <color indexed="36"/>
        <rFont val="Bookman Old Style"/>
        <family val="1"/>
      </rPr>
      <t>LINEA.</t>
    </r>
  </si>
  <si>
    <r>
      <t>27) MÉDICO MUNICIPAL (</t>
    </r>
    <r>
      <rPr>
        <b/>
        <sz val="14"/>
        <color indexed="36"/>
        <rFont val="Bookman Old Style"/>
        <family val="1"/>
      </rPr>
      <t>MM</t>
    </r>
    <r>
      <rPr>
        <b/>
        <sz val="14"/>
        <color indexed="10"/>
        <rFont val="Bookman Old Style"/>
        <family val="1"/>
      </rPr>
      <t>).</t>
    </r>
  </si>
  <si>
    <r>
      <t>28) INSTITUTO DE LA MUJER(</t>
    </r>
    <r>
      <rPr>
        <b/>
        <sz val="14"/>
        <color indexed="36"/>
        <rFont val="Bookman Old Style"/>
        <family val="1"/>
      </rPr>
      <t>IM</t>
    </r>
    <r>
      <rPr>
        <b/>
        <sz val="14"/>
        <color indexed="10"/>
        <rFont val="Bookman Old Style"/>
        <family val="1"/>
      </rPr>
      <t>)</t>
    </r>
  </si>
  <si>
    <r>
      <t>29) DIRECCIÓN DE SERVICIOS MUNICIPALES (</t>
    </r>
    <r>
      <rPr>
        <b/>
        <sz val="14"/>
        <color indexed="36"/>
        <rFont val="Bookman Old Style"/>
        <family val="1"/>
      </rPr>
      <t>SM</t>
    </r>
    <r>
      <rPr>
        <b/>
        <sz val="14"/>
        <color indexed="10"/>
        <rFont val="Bookman Old Style"/>
        <family val="1"/>
      </rPr>
      <t>).</t>
    </r>
  </si>
  <si>
    <r>
      <t>30) DIRECCIÓN DE TRÁNSITO MUNICIPAL (</t>
    </r>
    <r>
      <rPr>
        <b/>
        <sz val="14"/>
        <color indexed="36"/>
        <rFont val="Bookman Old Style"/>
        <family val="1"/>
      </rPr>
      <t>TR</t>
    </r>
    <r>
      <rPr>
        <b/>
        <sz val="14"/>
        <color indexed="10"/>
        <rFont val="Bookman Old Style"/>
        <family val="1"/>
      </rPr>
      <t>).</t>
    </r>
  </si>
  <si>
    <t>Ma. Luisa Barajas Mesa</t>
  </si>
  <si>
    <t>ENCARGADA</t>
  </si>
  <si>
    <t>Miguel Angel Gonzalez Enriquez</t>
  </si>
  <si>
    <t>Policia Linea</t>
  </si>
  <si>
    <t>Rodrigo Orozco Lopez</t>
  </si>
  <si>
    <t>Raziel Husai Gonzalez Hernandez</t>
  </si>
  <si>
    <t>Maria Guadalupe Garcia Palafox</t>
  </si>
  <si>
    <t>Hector Samuel Rodriguez Rodriguez</t>
  </si>
  <si>
    <t>Medico</t>
  </si>
  <si>
    <t>Blanca Esthela Parada Zuñiga</t>
  </si>
  <si>
    <t>Jose Manuel Valadez Villa</t>
  </si>
  <si>
    <t>Auxiliar Tecnico</t>
  </si>
  <si>
    <t>Fredy Gabriel Cruz Salas</t>
  </si>
  <si>
    <t>Set Elias Mares Saavedra</t>
  </si>
  <si>
    <t>Marlen Berenice Escoto Méndez.</t>
  </si>
  <si>
    <t>Jesús Rodríguez Castellanos.</t>
  </si>
  <si>
    <t>Conrrado Castillo Jimenez</t>
  </si>
  <si>
    <t>Instructor Deportivo</t>
  </si>
  <si>
    <t>Ismael Alejandro Avila Echevarria</t>
  </si>
  <si>
    <t>Promotor Deportivo</t>
  </si>
  <si>
    <t>Montserrat Ferrusca Escoto</t>
  </si>
  <si>
    <t>Sara Guadalupe Melendrez Chipres</t>
  </si>
  <si>
    <t>Araceli Tabarez Rodriguez</t>
  </si>
  <si>
    <t>Gerardo Ocegueda Mendoza</t>
  </si>
  <si>
    <t>Encargado del cementerio Santa Rita</t>
  </si>
  <si>
    <t xml:space="preserve">Sandra Lizbeth Villalpando Tovar </t>
  </si>
  <si>
    <t xml:space="preserve">Policia Vial </t>
  </si>
  <si>
    <t>María Elisabeth Hurtado Villaseñor.</t>
  </si>
  <si>
    <t>Jefe</t>
  </si>
  <si>
    <t>Jose de Jesus Arellano Moreno</t>
  </si>
  <si>
    <t xml:space="preserve">Gabriela Nicte Pizano Mariano </t>
  </si>
  <si>
    <t xml:space="preserve">Juan Gallegos Barron </t>
  </si>
  <si>
    <t>Encargado del Despacho</t>
  </si>
  <si>
    <t>Juan Pablo Barajas Meza</t>
  </si>
  <si>
    <t>Jesus Antonio Ibarra Lopez</t>
  </si>
  <si>
    <t>Maria Soledad Jimenez Isaac</t>
  </si>
  <si>
    <t>3r Oficial</t>
  </si>
  <si>
    <t>Ernesto Rizo Rodriguez</t>
  </si>
  <si>
    <t>Fortino Leon Sierra</t>
  </si>
  <si>
    <t xml:space="preserve"> </t>
  </si>
  <si>
    <t>Ramon Hurtado Guzman</t>
  </si>
  <si>
    <t>Gabriela Sotelo Valadez</t>
  </si>
  <si>
    <t>Intendente Delegacion La Ribera</t>
  </si>
  <si>
    <t>Jose Martin Trejo Arambula</t>
  </si>
  <si>
    <t xml:space="preserve">Gustavo Zarate Alvarez </t>
  </si>
  <si>
    <t>Mantenimiento Estadio Municipal</t>
  </si>
  <si>
    <t>Joel Aguilar Zabalza</t>
  </si>
  <si>
    <t>Juan Alexis Hernandez Mejia</t>
  </si>
  <si>
    <t>Diana Guadalupe Cubillo Estrada</t>
  </si>
  <si>
    <t>Leobardo Rafael Huerta Sanchez</t>
  </si>
  <si>
    <t>Intendente</t>
  </si>
  <si>
    <t>Israel Molina Flores</t>
  </si>
  <si>
    <t xml:space="preserve">   </t>
  </si>
  <si>
    <t>J Alberto Flores Lara</t>
  </si>
  <si>
    <t>Auxiliar Administrativo</t>
  </si>
  <si>
    <t>J Jesus Leon Lopez</t>
  </si>
  <si>
    <t>Gerardo Banda Gonzalez</t>
  </si>
  <si>
    <t>Jesus Apolonio Murillo</t>
  </si>
  <si>
    <r>
      <t>Nómina que corresponde a la</t>
    </r>
    <r>
      <rPr>
        <b/>
        <sz val="10"/>
        <color indexed="36"/>
        <rFont val="Bookman Old Style"/>
        <family val="1"/>
      </rPr>
      <t xml:space="preserve"> 2DA (SEGUNDA</t>
    </r>
    <r>
      <rPr>
        <b/>
        <sz val="10"/>
        <rFont val="Bookman Old Style"/>
        <family val="1"/>
      </rPr>
      <t>) quincena del mes de</t>
    </r>
    <r>
      <rPr>
        <b/>
        <sz val="10"/>
        <color indexed="36"/>
        <rFont val="Bookman Old Style"/>
        <family val="1"/>
      </rPr>
      <t xml:space="preserve"> AGOSTO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</si>
  <si>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AGOSTO </t>
    </r>
    <r>
      <rPr>
        <b/>
        <sz val="10"/>
        <rFont val="Bookman Old Style"/>
        <family val="1"/>
      </rPr>
      <t>de</t>
    </r>
    <r>
      <rPr>
        <b/>
        <sz val="10"/>
        <color indexed="36"/>
        <rFont val="Bookman Old Style"/>
        <family val="1"/>
      </rPr>
      <t xml:space="preserve"> 2020.</t>
    </r>
  </si>
  <si>
    <r>
      <t>Nómina que corresponde a la</t>
    </r>
    <r>
      <rPr>
        <b/>
        <sz val="10"/>
        <color indexed="36"/>
        <rFont val="Bookman Old Style"/>
        <family val="1"/>
      </rPr>
      <t xml:space="preserve"> 2DA</t>
    </r>
    <r>
      <rPr>
        <b/>
        <sz val="10"/>
        <rFont val="Bookman Old Style"/>
        <family val="1"/>
      </rPr>
      <t xml:space="preserve"> (SEGUNDA) quincena del mes de</t>
    </r>
    <r>
      <rPr>
        <b/>
        <sz val="10"/>
        <color indexed="36"/>
        <rFont val="Bookman Old Style"/>
        <family val="1"/>
      </rPr>
      <t xml:space="preserve"> AGOSTO</t>
    </r>
    <r>
      <rPr>
        <b/>
        <sz val="10"/>
        <rFont val="Bookman Old Style"/>
        <family val="1"/>
      </rPr>
      <t xml:space="preserve"> de</t>
    </r>
    <r>
      <rPr>
        <b/>
        <sz val="10"/>
        <color indexed="36"/>
        <rFont val="Bookman Old Style"/>
        <family val="1"/>
      </rPr>
      <t xml:space="preserve"> 2020.</t>
    </r>
  </si>
  <si>
    <t>Encargado de Cuadrillas</t>
  </si>
  <si>
    <t>R.01</t>
  </si>
  <si>
    <t>R.02</t>
  </si>
  <si>
    <t>R.03</t>
  </si>
  <si>
    <t>R.04</t>
  </si>
  <si>
    <t>R.05</t>
  </si>
  <si>
    <t>R.06</t>
  </si>
  <si>
    <t>R.07</t>
  </si>
  <si>
    <t>R.08</t>
  </si>
  <si>
    <t>R.09</t>
  </si>
  <si>
    <t>P.01</t>
  </si>
  <si>
    <t>P.02</t>
  </si>
  <si>
    <t>P.03</t>
  </si>
  <si>
    <t>P.04</t>
  </si>
  <si>
    <t>SG.01</t>
  </si>
  <si>
    <t>SG.02</t>
  </si>
  <si>
    <t>SIN.01</t>
  </si>
  <si>
    <t>SIN.02</t>
  </si>
  <si>
    <t>SIN.03</t>
  </si>
  <si>
    <t>HM.01</t>
  </si>
  <si>
    <t>DE.01</t>
  </si>
  <si>
    <t>DE.02</t>
  </si>
  <si>
    <t>DE.03</t>
  </si>
  <si>
    <t>DE.04</t>
  </si>
  <si>
    <t>DE.05</t>
  </si>
  <si>
    <t>DI.01</t>
  </si>
  <si>
    <t>DI.02</t>
  </si>
  <si>
    <t>CI.01</t>
  </si>
  <si>
    <t>IST.01</t>
  </si>
  <si>
    <t>IST.02</t>
  </si>
  <si>
    <t>IST.03</t>
  </si>
  <si>
    <t>IST.04</t>
  </si>
  <si>
    <t>RH.01</t>
  </si>
  <si>
    <t>RH.02</t>
  </si>
  <si>
    <t>RH.03</t>
  </si>
  <si>
    <t>CM.01</t>
  </si>
  <si>
    <t>CM.02</t>
  </si>
  <si>
    <t>CM.03</t>
  </si>
  <si>
    <t>CM.04</t>
  </si>
  <si>
    <t>CM.05</t>
  </si>
  <si>
    <t>CM.06</t>
  </si>
  <si>
    <t>CM.07</t>
  </si>
  <si>
    <t>CM.08</t>
  </si>
  <si>
    <t>CS.01</t>
  </si>
  <si>
    <t>CS.02</t>
  </si>
  <si>
    <t>CT.01</t>
  </si>
  <si>
    <t>CT.02</t>
  </si>
  <si>
    <t>CT.03</t>
  </si>
  <si>
    <t>CT.04</t>
  </si>
  <si>
    <t>CT.05</t>
  </si>
  <si>
    <t>DEP.01</t>
  </si>
  <si>
    <t>DEP.02</t>
  </si>
  <si>
    <t>DEP.03</t>
  </si>
  <si>
    <t>DEP.04</t>
  </si>
  <si>
    <t>DEP.05</t>
  </si>
  <si>
    <t>ED.01</t>
  </si>
  <si>
    <t>ED.02</t>
  </si>
  <si>
    <t>ED.03</t>
  </si>
  <si>
    <t>ED.04</t>
  </si>
  <si>
    <t>ED.05</t>
  </si>
  <si>
    <t>ED.06</t>
  </si>
  <si>
    <t>DS.01</t>
  </si>
  <si>
    <t>DS.02</t>
  </si>
  <si>
    <t>DS.03</t>
  </si>
  <si>
    <t>DA.01</t>
  </si>
  <si>
    <t>DA.02</t>
  </si>
  <si>
    <t>DA.03</t>
  </si>
  <si>
    <t>DA.04</t>
  </si>
  <si>
    <t>DT.01</t>
  </si>
  <si>
    <t>JM.01</t>
  </si>
  <si>
    <t>OP.01</t>
  </si>
  <si>
    <t>OP.02</t>
  </si>
  <si>
    <t>OP.03</t>
  </si>
  <si>
    <t>OP.04</t>
  </si>
  <si>
    <t>OP.05</t>
  </si>
  <si>
    <t>MM.01</t>
  </si>
  <si>
    <t>MM.02</t>
  </si>
  <si>
    <t>MM.03</t>
  </si>
  <si>
    <t>MM.04</t>
  </si>
  <si>
    <t>MM.05</t>
  </si>
  <si>
    <t>MM.06</t>
  </si>
  <si>
    <t>MM.07</t>
  </si>
  <si>
    <t>PU.01</t>
  </si>
  <si>
    <t>PU.02</t>
  </si>
  <si>
    <t>PU.03</t>
  </si>
  <si>
    <t>PE.01</t>
  </si>
  <si>
    <t>PE.02</t>
  </si>
  <si>
    <t>PC.01</t>
  </si>
  <si>
    <t>PC.02</t>
  </si>
  <si>
    <t>PC.03</t>
  </si>
  <si>
    <t>PC.04</t>
  </si>
  <si>
    <t>PC.05</t>
  </si>
  <si>
    <t>PC.06</t>
  </si>
  <si>
    <t>PC.07</t>
  </si>
  <si>
    <t>PC.08</t>
  </si>
  <si>
    <t>PC.09</t>
  </si>
  <si>
    <t>PC.10</t>
  </si>
  <si>
    <t>PC.11</t>
  </si>
  <si>
    <t>DP.01</t>
  </si>
  <si>
    <t>DP.02</t>
  </si>
  <si>
    <t>DP.03</t>
  </si>
  <si>
    <t>DP.04</t>
  </si>
  <si>
    <t>DP.05</t>
  </si>
  <si>
    <t>RC.01</t>
  </si>
  <si>
    <t>RC.02</t>
  </si>
  <si>
    <t>SP.01</t>
  </si>
  <si>
    <t>SP.02</t>
  </si>
  <si>
    <t>SP.03</t>
  </si>
  <si>
    <t>SP.04</t>
  </si>
  <si>
    <t>SP.05</t>
  </si>
  <si>
    <t>SP.06</t>
  </si>
  <si>
    <t>SP.07</t>
  </si>
  <si>
    <t>SP.08</t>
  </si>
  <si>
    <t>SP.09</t>
  </si>
  <si>
    <t>SP.10</t>
  </si>
  <si>
    <t>SP.11</t>
  </si>
  <si>
    <t>SP.12</t>
  </si>
  <si>
    <t>SP.13</t>
  </si>
  <si>
    <t>SP.14</t>
  </si>
  <si>
    <t>SP.15</t>
  </si>
  <si>
    <t>SP.16</t>
  </si>
  <si>
    <t>SP.17</t>
  </si>
  <si>
    <t>SP.18</t>
  </si>
  <si>
    <t>SP.19</t>
  </si>
  <si>
    <t>SP.20</t>
  </si>
  <si>
    <t>SP.21</t>
  </si>
  <si>
    <t>SP.22</t>
  </si>
  <si>
    <t>SP.23</t>
  </si>
  <si>
    <t>SP.24</t>
  </si>
  <si>
    <t>SP.25</t>
  </si>
  <si>
    <t>SP.26</t>
  </si>
  <si>
    <t>SP.27</t>
  </si>
  <si>
    <t>SP.28</t>
  </si>
  <si>
    <t>MED.01</t>
  </si>
  <si>
    <t>MED.02</t>
  </si>
  <si>
    <t>MED.03</t>
  </si>
  <si>
    <t>IM.01</t>
  </si>
  <si>
    <t>IM.02</t>
  </si>
  <si>
    <t>SM.01</t>
  </si>
  <si>
    <t>SM.02</t>
  </si>
  <si>
    <t>SM.03</t>
  </si>
  <si>
    <t>SM.04</t>
  </si>
  <si>
    <t>SM.05</t>
  </si>
  <si>
    <t>SM.06</t>
  </si>
  <si>
    <t>SM.07</t>
  </si>
  <si>
    <t>SM.08</t>
  </si>
  <si>
    <t>SM.09</t>
  </si>
  <si>
    <t>SM.10</t>
  </si>
  <si>
    <t>SM.11</t>
  </si>
  <si>
    <t>SM.12</t>
  </si>
  <si>
    <t>ALP.01</t>
  </si>
  <si>
    <t>ALP.02</t>
  </si>
  <si>
    <t>ALP.03</t>
  </si>
  <si>
    <t>AGP.01</t>
  </si>
  <si>
    <t>AGP.02</t>
  </si>
  <si>
    <t>AGP.03</t>
  </si>
  <si>
    <t>AGP.04</t>
  </si>
  <si>
    <t>AGP.05</t>
  </si>
  <si>
    <t>AGP.06</t>
  </si>
  <si>
    <t>AGP.07</t>
  </si>
  <si>
    <t>AGP.08</t>
  </si>
  <si>
    <t>AGP.09</t>
  </si>
  <si>
    <t>AGP.10</t>
  </si>
  <si>
    <t>RM.01</t>
  </si>
  <si>
    <t>RM.02</t>
  </si>
  <si>
    <t>RM.03</t>
  </si>
  <si>
    <t>ASP.01</t>
  </si>
  <si>
    <t>ASP.02</t>
  </si>
  <si>
    <t>ASP.03</t>
  </si>
  <si>
    <t>ASP.04</t>
  </si>
  <si>
    <t>ASP.05</t>
  </si>
  <si>
    <t>ASP.06</t>
  </si>
  <si>
    <t>ASP.07</t>
  </si>
  <si>
    <t>ASP.08</t>
  </si>
  <si>
    <t>ASP.09</t>
  </si>
  <si>
    <t>ASP.10</t>
  </si>
  <si>
    <t>ASP.11</t>
  </si>
  <si>
    <t>ASP.12</t>
  </si>
  <si>
    <t>ASP.13</t>
  </si>
  <si>
    <t>ASP.14</t>
  </si>
  <si>
    <t>ASP.15</t>
  </si>
  <si>
    <t>ASP.16</t>
  </si>
  <si>
    <t>ASP.17</t>
  </si>
  <si>
    <t>ASP.18</t>
  </si>
  <si>
    <t>ASP.19</t>
  </si>
  <si>
    <t>ASP.20</t>
  </si>
  <si>
    <t>ASP.21</t>
  </si>
  <si>
    <t>ASP.22</t>
  </si>
  <si>
    <t>PYJ.01</t>
  </si>
  <si>
    <t>PYJ.02</t>
  </si>
  <si>
    <t>PYJ.03</t>
  </si>
  <si>
    <t>PYJ.04</t>
  </si>
  <si>
    <t>PYJ.05</t>
  </si>
  <si>
    <t>PYJ.06</t>
  </si>
  <si>
    <t>PYJ.07</t>
  </si>
  <si>
    <t>PYJ.08</t>
  </si>
  <si>
    <t>PYJ.09</t>
  </si>
  <si>
    <t>PYJ.10</t>
  </si>
  <si>
    <t>PYJ.11</t>
  </si>
  <si>
    <t>DV.01</t>
  </si>
  <si>
    <t>TR.01</t>
  </si>
  <si>
    <t>TR.02</t>
  </si>
  <si>
    <t>TR.03</t>
  </si>
  <si>
    <t>TR.04</t>
  </si>
  <si>
    <t>TR.05</t>
  </si>
  <si>
    <t>TR.06</t>
  </si>
  <si>
    <t>TR.07</t>
  </si>
  <si>
    <t>TR.08</t>
  </si>
  <si>
    <t>TR.09</t>
  </si>
  <si>
    <t>TR.10</t>
  </si>
  <si>
    <t>DSTR.01</t>
  </si>
  <si>
    <t>DSTR.02</t>
  </si>
  <si>
    <t>DSTR.03</t>
  </si>
  <si>
    <t>DSTR.04</t>
  </si>
  <si>
    <t>DSTR.05</t>
  </si>
  <si>
    <t>DSB.01</t>
  </si>
  <si>
    <t>DSB.02</t>
  </si>
  <si>
    <t>DSB.03</t>
  </si>
  <si>
    <t>DSB.04</t>
  </si>
  <si>
    <t>DSB.05</t>
  </si>
  <si>
    <t>DSB.06</t>
  </si>
  <si>
    <t>DSB.07</t>
  </si>
  <si>
    <t>DSB.08</t>
  </si>
  <si>
    <t>DSB.09</t>
  </si>
  <si>
    <t>DSR.01</t>
  </si>
  <si>
    <t>DSR.02</t>
  </si>
  <si>
    <t>DSR.03</t>
  </si>
  <si>
    <t>DSR.04</t>
  </si>
  <si>
    <t>DSR.05</t>
  </si>
  <si>
    <t>DSR.06</t>
  </si>
  <si>
    <t>DSR.07</t>
  </si>
  <si>
    <t>DSR.08</t>
  </si>
  <si>
    <t>DSR.09</t>
  </si>
  <si>
    <t>DSR.10</t>
  </si>
  <si>
    <t>CDC.01</t>
  </si>
  <si>
    <t>CDC.02</t>
  </si>
  <si>
    <t>CDC.03</t>
  </si>
  <si>
    <t>PS.01</t>
  </si>
  <si>
    <t>PS.02</t>
  </si>
  <si>
    <t>PS.03</t>
  </si>
  <si>
    <t>PS.04</t>
  </si>
  <si>
    <t>PS.05</t>
  </si>
  <si>
    <t>PS.06</t>
  </si>
  <si>
    <t>PS.07</t>
  </si>
  <si>
    <t>PS.08</t>
  </si>
  <si>
    <t>PS.09</t>
  </si>
  <si>
    <t>PS.10</t>
  </si>
  <si>
    <t>PS.11</t>
  </si>
  <si>
    <t>PS.12</t>
  </si>
  <si>
    <t>PS.13</t>
  </si>
  <si>
    <t>PS.14</t>
  </si>
  <si>
    <t>PS.15</t>
  </si>
  <si>
    <t>PS.16</t>
  </si>
  <si>
    <t>PS.17</t>
  </si>
  <si>
    <t>PS.18</t>
  </si>
  <si>
    <t>PS.19</t>
  </si>
  <si>
    <t>PS.20</t>
  </si>
  <si>
    <t>PS.21</t>
  </si>
  <si>
    <t>PS.22</t>
  </si>
  <si>
    <t>PS.23</t>
  </si>
  <si>
    <t>PS.24</t>
  </si>
  <si>
    <t>PS.25</t>
  </si>
  <si>
    <t>PS.26</t>
  </si>
  <si>
    <t>PS.27</t>
  </si>
  <si>
    <t>PS.28</t>
  </si>
  <si>
    <t>PS.29</t>
  </si>
  <si>
    <t>PS.30</t>
  </si>
  <si>
    <t>PS.31</t>
  </si>
  <si>
    <t>PS.32</t>
  </si>
  <si>
    <t>PS.33</t>
  </si>
  <si>
    <t>PSSP.01</t>
  </si>
  <si>
    <t>PSSP.02</t>
  </si>
  <si>
    <t>PSSP.03</t>
  </si>
  <si>
    <t>PSSP.04</t>
  </si>
  <si>
    <t>PSSP.05</t>
  </si>
  <si>
    <t>PSSP.06</t>
  </si>
  <si>
    <t>AP.01</t>
  </si>
  <si>
    <t>EV.01</t>
  </si>
  <si>
    <t>EV.02</t>
  </si>
  <si>
    <t>EV.03</t>
  </si>
  <si>
    <t>EV.04</t>
  </si>
  <si>
    <t>EV.05</t>
  </si>
  <si>
    <t>EV.06</t>
  </si>
  <si>
    <t>EV.07</t>
  </si>
  <si>
    <t>EV.08</t>
  </si>
  <si>
    <t>EV.09</t>
  </si>
  <si>
    <t>EV.10</t>
  </si>
  <si>
    <t>EV.11</t>
  </si>
  <si>
    <t>EV.12</t>
  </si>
  <si>
    <t>EV.13</t>
  </si>
  <si>
    <t>EV.14</t>
  </si>
  <si>
    <t>EV.15</t>
  </si>
  <si>
    <t>EVSP.01</t>
  </si>
  <si>
    <t>EVSP.02</t>
  </si>
  <si>
    <t>EVSP.03</t>
  </si>
  <si>
    <t>EVSP.04</t>
  </si>
  <si>
    <t>EVSP.05</t>
  </si>
  <si>
    <t>EVSP.06</t>
  </si>
  <si>
    <t>EVSP.07</t>
  </si>
  <si>
    <t>EVSP.08</t>
  </si>
  <si>
    <t>EVSP.09</t>
  </si>
  <si>
    <t>EVSP.10</t>
  </si>
  <si>
    <t>EVSP.11</t>
  </si>
  <si>
    <t>EVSP.12</t>
  </si>
  <si>
    <t>EVSP.13</t>
  </si>
  <si>
    <t>EVSP.14</t>
  </si>
  <si>
    <t>EVSP.15</t>
  </si>
  <si>
    <t>EVSP.16</t>
  </si>
  <si>
    <t>EVSP.17</t>
  </si>
  <si>
    <t>EVSP.18</t>
  </si>
  <si>
    <t>EVSP.19</t>
  </si>
  <si>
    <t>EVSP.20</t>
  </si>
  <si>
    <t>EVSP.21</t>
  </si>
  <si>
    <t>EVSP.22</t>
  </si>
  <si>
    <t>EVSP.23</t>
  </si>
  <si>
    <t>EVSP.24</t>
  </si>
  <si>
    <t>EVSP.25</t>
  </si>
  <si>
    <t>EVSP.26</t>
  </si>
  <si>
    <t>EVSP.27</t>
  </si>
  <si>
    <t>EVSP.28</t>
  </si>
  <si>
    <t>EVSP.29</t>
  </si>
  <si>
    <t>EVSP.30</t>
  </si>
  <si>
    <t>EVSP.31</t>
  </si>
  <si>
    <t>EVSP.32</t>
  </si>
  <si>
    <t>EVSP.33</t>
  </si>
  <si>
    <t>EVSP.34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</si>
</sst>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&quot;$&quot;#,##0.00"/>
  </numFmts>
  <fonts count="9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indexed="57"/>
      <name val="Bookman Old Style"/>
      <family val="1"/>
    </font>
    <font>
      <sz val="8"/>
      <name val="Bookman Old Style"/>
      <family val="1"/>
    </font>
    <font>
      <b/>
      <sz val="10"/>
      <color indexed="17"/>
      <name val="Bookman Old Style"/>
      <family val="1"/>
    </font>
    <font>
      <sz val="10"/>
      <color indexed="62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0"/>
      <color indexed="12"/>
      <name val="Bookman Old Style"/>
      <family val="1"/>
    </font>
    <font>
      <b/>
      <sz val="10"/>
      <color indexed="10"/>
      <name val="Bookman Old Style"/>
      <family val="1"/>
    </font>
    <font>
      <sz val="10"/>
      <color indexed="14"/>
      <name val="Bookman Old Style"/>
      <family val="1"/>
    </font>
    <font>
      <b/>
      <sz val="10"/>
      <color indexed="9"/>
      <name val="Bookman Old Style"/>
      <family val="1"/>
    </font>
    <font>
      <b/>
      <sz val="14"/>
      <color indexed="10"/>
      <name val="Bookman Old Style"/>
      <family val="1"/>
    </font>
    <font>
      <sz val="8"/>
      <color indexed="8"/>
      <name val="Calibri"/>
      <family val="2"/>
    </font>
    <font>
      <sz val="9"/>
      <name val="Bookman Old Style"/>
      <family val="1"/>
    </font>
    <font>
      <sz val="12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b/>
      <sz val="9"/>
      <name val="Bookman Old Style"/>
      <family val="1"/>
    </font>
    <font>
      <b/>
      <sz val="10"/>
      <color indexed="36"/>
      <name val="Bookman Old Style"/>
      <family val="1"/>
    </font>
    <font>
      <b/>
      <sz val="9"/>
      <color indexed="36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sz val="14"/>
      <color indexed="8"/>
      <name val="Bookman Old Style"/>
      <family val="1"/>
    </font>
    <font>
      <b/>
      <sz val="16"/>
      <name val="Bookman Old Style"/>
      <family val="1"/>
    </font>
    <font>
      <b/>
      <sz val="8"/>
      <color indexed="36"/>
      <name val="Bookman Old Style"/>
      <family val="1"/>
    </font>
    <font>
      <b/>
      <sz val="16"/>
      <color indexed="62"/>
      <name val="Bookman Old Style"/>
      <family val="1"/>
    </font>
    <font>
      <b/>
      <sz val="16"/>
      <color indexed="10"/>
      <name val="Bookman Old Style"/>
      <family val="1"/>
    </font>
    <font>
      <b/>
      <sz val="8"/>
      <name val="Bookman Old Style"/>
      <family val="1"/>
    </font>
    <font>
      <sz val="7"/>
      <name val="Bookman Old Style"/>
      <family val="1"/>
    </font>
    <font>
      <b/>
      <sz val="11"/>
      <name val="Bookman Old Style"/>
      <family val="1"/>
    </font>
    <font>
      <b/>
      <sz val="10"/>
      <color indexed="46"/>
      <name val="Bookman Old Style"/>
      <family val="1"/>
    </font>
    <font>
      <sz val="6"/>
      <name val="Bookman Old Style"/>
      <family val="1"/>
    </font>
    <font>
      <b/>
      <sz val="14"/>
      <color indexed="36"/>
      <name val="Bookman Old Style"/>
      <family val="1"/>
    </font>
    <font>
      <b/>
      <sz val="6"/>
      <color indexed="36"/>
      <name val="Bookman Old Style"/>
      <family val="1"/>
    </font>
    <font>
      <b/>
      <sz val="10"/>
      <color indexed="14"/>
      <name val="Bookman Old Style"/>
      <family val="1"/>
    </font>
    <font>
      <sz val="13"/>
      <name val="Bookman Old Style"/>
      <family val="1"/>
    </font>
    <font>
      <sz val="12"/>
      <color indexed="8"/>
      <name val="Bookman Old Style"/>
      <family val="1"/>
    </font>
    <font>
      <sz val="11"/>
      <color indexed="8"/>
      <name val="Bookman Old Style"/>
      <family val="1"/>
    </font>
    <font>
      <b/>
      <sz val="12"/>
      <color indexed="10"/>
      <name val="Bookman Old Style"/>
      <family val="1"/>
    </font>
    <font>
      <b/>
      <sz val="11"/>
      <color indexed="10"/>
      <name val="Bookman Old Style"/>
      <family val="1"/>
    </font>
    <font>
      <b/>
      <sz val="12"/>
      <color indexed="36"/>
      <name val="Bookman Old Style"/>
      <family val="1"/>
    </font>
    <font>
      <b/>
      <sz val="12"/>
      <color indexed="62"/>
      <name val="Bookman Old Style"/>
      <family val="1"/>
    </font>
    <font>
      <b/>
      <u val="single"/>
      <sz val="10"/>
      <color indexed="17"/>
      <name val="Bookman Old Style"/>
      <family val="1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0"/>
      <color rgb="FF7030A0"/>
      <name val="Bookman Old Style"/>
      <family val="1"/>
    </font>
    <font>
      <b/>
      <sz val="14"/>
      <color rgb="FFFF0000"/>
      <name val="Bookman Old Style"/>
      <family val="1"/>
    </font>
    <font>
      <sz val="14"/>
      <color theme="1"/>
      <name val="Bookman Old Style"/>
      <family val="1"/>
    </font>
    <font>
      <b/>
      <sz val="9"/>
      <color rgb="FF7030A0"/>
      <name val="Bookman Old Style"/>
      <family val="1"/>
    </font>
    <font>
      <b/>
      <sz val="16"/>
      <color theme="3" tint="0.39998000860214233"/>
      <name val="Bookman Old Style"/>
      <family val="1"/>
    </font>
    <font>
      <b/>
      <sz val="10"/>
      <color theme="7" tint="0.7999799847602844"/>
      <name val="Bookman Old Style"/>
      <family val="1"/>
    </font>
    <font>
      <sz val="8"/>
      <color theme="1"/>
      <name val="Calibri"/>
      <family val="2"/>
    </font>
    <font>
      <b/>
      <sz val="16"/>
      <color rgb="FFFF0000"/>
      <name val="Bookman Old Style"/>
      <family val="1"/>
    </font>
    <font>
      <b/>
      <sz val="8"/>
      <color rgb="FF7030A0"/>
      <name val="Bookman Old Style"/>
      <family val="1"/>
    </font>
    <font>
      <b/>
      <sz val="6"/>
      <color rgb="FF7030A0"/>
      <name val="Bookman Old Style"/>
      <family val="1"/>
    </font>
    <font>
      <sz val="10"/>
      <color theme="1"/>
      <name val="Bookman Old Style"/>
      <family val="1"/>
    </font>
    <font>
      <sz val="12"/>
      <color theme="1"/>
      <name val="Bookman Old Style"/>
      <family val="1"/>
    </font>
    <font>
      <sz val="11"/>
      <color theme="1"/>
      <name val="Bookman Old Style"/>
      <family val="1"/>
    </font>
    <font>
      <b/>
      <sz val="12"/>
      <color rgb="FF7030A0"/>
      <name val="Bookman Old Style"/>
      <family val="1"/>
    </font>
    <font>
      <b/>
      <sz val="12"/>
      <color theme="3" tint="0.39998000860214233"/>
      <name val="Bookman Old Style"/>
      <family val="1"/>
    </font>
    <font>
      <b/>
      <sz val="12"/>
      <color rgb="FFFF0000"/>
      <name val="Bookman Old Style"/>
      <family val="1"/>
    </font>
    <font>
      <b/>
      <sz val="10"/>
      <color theme="1"/>
      <name val="Bookman Old Style"/>
      <family val="1"/>
    </font>
    <font>
      <b/>
      <sz val="10"/>
      <color rgb="FFFF0000"/>
      <name val="Bookman Old Style"/>
      <family val="1"/>
    </font>
    <font>
      <b/>
      <sz val="11"/>
      <color rgb="FFFF0000"/>
      <name val="Bookman Old Style"/>
      <family val="1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double"/>
    </border>
    <border>
      <left/>
      <right/>
      <top style="double"/>
      <bottom/>
    </border>
    <border>
      <left/>
      <right/>
      <top style="double"/>
      <bottom style="double">
        <color rgb="FFFF0000"/>
      </bottom>
    </border>
    <border>
      <left/>
      <right/>
      <top style="medium"/>
      <bottom/>
    </border>
    <border>
      <left/>
      <right/>
      <top style="double">
        <color rgb="FFFF0000"/>
      </top>
      <bottom/>
    </border>
    <border>
      <left style="thick">
        <color rgb="FF7030A0"/>
      </left>
      <right/>
      <top/>
      <bottom/>
    </border>
    <border>
      <left style="thick">
        <color rgb="FF7030A0"/>
      </left>
      <right/>
      <top/>
      <bottom style="thick">
        <color rgb="FF7030A0"/>
      </bottom>
    </border>
    <border>
      <left/>
      <right style="thick">
        <color rgb="FF7030A0"/>
      </right>
      <top/>
      <bottom/>
    </border>
    <border>
      <left/>
      <right/>
      <top/>
      <bottom style="thick">
        <color rgb="FF7030A0"/>
      </bottom>
    </border>
    <border>
      <left/>
      <right style="thick">
        <color rgb="FF7030A0"/>
      </right>
      <top/>
      <bottom style="thick">
        <color rgb="FF7030A0"/>
      </bottom>
    </border>
    <border>
      <left style="mediumDashed">
        <color rgb="FF7030A0"/>
      </left>
      <right style="thick">
        <color rgb="FF7030A0"/>
      </right>
      <top style="thick">
        <color rgb="FF7030A0"/>
      </top>
      <bottom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/>
      <top style="medium"/>
      <bottom style="medium">
        <color theme="1"/>
      </bottom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 style="thick">
        <color rgb="FF7030A0"/>
      </left>
      <right/>
      <top style="thick">
        <color rgb="FF7030A0"/>
      </top>
      <bottom style="thick">
        <color rgb="FF7030A0"/>
      </bottom>
    </border>
    <border>
      <left/>
      <right/>
      <top style="thick">
        <color rgb="FF7030A0"/>
      </top>
      <bottom style="thick">
        <color rgb="FF7030A0"/>
      </bottom>
    </border>
    <border>
      <left/>
      <right style="thick">
        <color rgb="FF7030A0"/>
      </right>
      <top style="thick">
        <color rgb="FF7030A0"/>
      </top>
      <bottom style="thick">
        <color rgb="FF7030A0"/>
      </bottom>
    </border>
  </borders>
  <cellStyleXfs count="1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66" fillId="38" borderId="0" applyNumberFormat="0" applyBorder="0" applyAlignment="0" applyProtection="0"/>
    <xf numFmtId="0" fontId="4" fillId="39" borderId="1" applyNumberFormat="0" applyAlignment="0" applyProtection="0"/>
    <xf numFmtId="0" fontId="67" fillId="40" borderId="2" applyNumberFormat="0" applyAlignment="0" applyProtection="0"/>
    <xf numFmtId="0" fontId="68" fillId="41" borderId="3" applyNumberFormat="0" applyAlignment="0" applyProtection="0"/>
    <xf numFmtId="0" fontId="69" fillId="0" borderId="4" applyNumberFormat="0" applyFill="0" applyAlignment="0" applyProtection="0"/>
    <xf numFmtId="0" fontId="5" fillId="42" borderId="5" applyNumberFormat="0" applyAlignment="0" applyProtection="0"/>
    <xf numFmtId="0" fontId="70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65" fillId="43" borderId="0" applyNumberFormat="0" applyBorder="0" applyAlignment="0" applyProtection="0"/>
    <xf numFmtId="0" fontId="65" fillId="44" borderId="0" applyNumberFormat="0" applyBorder="0" applyAlignment="0" applyProtection="0"/>
    <xf numFmtId="0" fontId="65" fillId="45" borderId="0" applyNumberFormat="0" applyBorder="0" applyAlignment="0" applyProtection="0"/>
    <xf numFmtId="0" fontId="65" fillId="46" borderId="0" applyNumberFormat="0" applyBorder="0" applyAlignment="0" applyProtection="0"/>
    <xf numFmtId="0" fontId="65" fillId="47" borderId="0" applyNumberFormat="0" applyBorder="0" applyAlignment="0" applyProtection="0"/>
    <xf numFmtId="0" fontId="65" fillId="48" borderId="0" applyNumberFormat="0" applyBorder="0" applyAlignment="0" applyProtection="0"/>
    <xf numFmtId="0" fontId="72" fillId="49" borderId="2" applyNumberFormat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73" fillId="50" borderId="0" applyNumberFormat="0" applyBorder="0" applyAlignment="0" applyProtection="0"/>
    <xf numFmtId="0" fontId="11" fillId="7" borderId="1" applyNumberFormat="0" applyAlignment="0" applyProtection="0"/>
    <xf numFmtId="0" fontId="12" fillId="0" borderId="10" applyNumberFormat="0" applyFill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1" borderId="0" applyNumberFormat="0" applyBorder="0" applyAlignment="0" applyProtection="0"/>
    <xf numFmtId="0" fontId="0" fillId="0" borderId="0">
      <alignment/>
      <protection/>
    </xf>
    <xf numFmtId="0" fontId="0" fillId="52" borderId="11" applyNumberFormat="0" applyFont="0" applyAlignment="0" applyProtection="0"/>
    <xf numFmtId="0" fontId="0" fillId="53" borderId="12" applyNumberFormat="0" applyFont="0" applyAlignment="0" applyProtection="0"/>
    <xf numFmtId="0" fontId="14" fillId="39" borderId="13" applyNumberFormat="0" applyAlignment="0" applyProtection="0"/>
    <xf numFmtId="9" fontId="0" fillId="0" borderId="0" applyFont="0" applyFill="0" applyBorder="0" applyAlignment="0" applyProtection="0"/>
    <xf numFmtId="0" fontId="74" fillId="40" borderId="14" applyNumberFormat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5" applyNumberFormat="0" applyFill="0" applyAlignment="0" applyProtection="0"/>
    <xf numFmtId="0" fontId="71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0" applyNumberFormat="0" applyFill="0" applyBorder="0" applyAlignment="0" applyProtection="0"/>
  </cellStyleXfs>
  <cellXfs count="35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wrapText="1"/>
    </xf>
    <xf numFmtId="0" fontId="20" fillId="54" borderId="0" xfId="0" applyFont="1" applyFill="1" applyAlignment="1">
      <alignment horizontal="center" vertical="center"/>
    </xf>
    <xf numFmtId="0" fontId="23" fillId="0" borderId="19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21" fillId="0" borderId="18" xfId="0" applyFont="1" applyFill="1" applyBorder="1" applyAlignment="1">
      <alignment horizontal="center"/>
    </xf>
    <xf numFmtId="2" fontId="23" fillId="0" borderId="18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/>
    </xf>
    <xf numFmtId="0" fontId="20" fillId="0" borderId="0" xfId="0" applyFont="1" applyFill="1" applyAlignment="1">
      <alignment vertical="center"/>
    </xf>
    <xf numFmtId="2" fontId="23" fillId="54" borderId="19" xfId="0" applyNumberFormat="1" applyFont="1" applyFill="1" applyBorder="1" applyAlignment="1">
      <alignment horizontal="center"/>
    </xf>
    <xf numFmtId="2" fontId="23" fillId="0" borderId="19" xfId="0" applyNumberFormat="1" applyFont="1" applyFill="1" applyBorder="1" applyAlignment="1">
      <alignment horizontal="center"/>
    </xf>
    <xf numFmtId="2" fontId="23" fillId="54" borderId="18" xfId="0" applyNumberFormat="1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3" fillId="54" borderId="19" xfId="0" applyFont="1" applyFill="1" applyBorder="1" applyAlignment="1">
      <alignment horizontal="center"/>
    </xf>
    <xf numFmtId="2" fontId="26" fillId="0" borderId="18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4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4" fontId="19" fillId="0" borderId="0" xfId="0" applyNumberFormat="1" applyFont="1" applyFill="1" applyBorder="1" applyAlignment="1">
      <alignment/>
    </xf>
    <xf numFmtId="0" fontId="35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 horizontal="center" vertical="center" wrapText="1"/>
    </xf>
    <xf numFmtId="167" fontId="20" fillId="0" borderId="0" xfId="0" applyNumberFormat="1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167" fontId="19" fillId="0" borderId="0" xfId="0" applyNumberFormat="1" applyFont="1" applyFill="1" applyAlignment="1">
      <alignment horizontal="center" vertical="center"/>
    </xf>
    <xf numFmtId="167" fontId="20" fillId="0" borderId="0" xfId="0" applyNumberFormat="1" applyFont="1" applyFill="1" applyBorder="1" applyAlignment="1">
      <alignment horizontal="center" vertical="center"/>
    </xf>
    <xf numFmtId="4" fontId="35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horizontal="left" wrapText="1"/>
    </xf>
    <xf numFmtId="0" fontId="35" fillId="0" borderId="0" xfId="0" applyFont="1" applyFill="1" applyAlignment="1">
      <alignment vertical="center" wrapText="1"/>
    </xf>
    <xf numFmtId="167" fontId="20" fillId="54" borderId="0" xfId="0" applyNumberFormat="1" applyFont="1" applyFill="1" applyBorder="1" applyAlignment="1">
      <alignment horizontal="center" vertical="center"/>
    </xf>
    <xf numFmtId="0" fontId="20" fillId="54" borderId="0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wrapText="1"/>
    </xf>
    <xf numFmtId="0" fontId="79" fillId="0" borderId="0" xfId="0" applyFont="1" applyFill="1" applyAlignment="1">
      <alignment horizontal="center" vertical="center"/>
    </xf>
    <xf numFmtId="0" fontId="35" fillId="54" borderId="0" xfId="0" applyFont="1" applyFill="1" applyAlignment="1">
      <alignment horizontal="left" vertical="center" wrapText="1"/>
    </xf>
    <xf numFmtId="167" fontId="19" fillId="0" borderId="0" xfId="0" applyNumberFormat="1" applyFont="1" applyFill="1" applyBorder="1" applyAlignment="1">
      <alignment horizontal="center" vertical="center"/>
    </xf>
    <xf numFmtId="0" fontId="80" fillId="0" borderId="19" xfId="0" applyFont="1" applyFill="1" applyBorder="1" applyAlignment="1">
      <alignment horizontal="center" vertical="center"/>
    </xf>
    <xf numFmtId="2" fontId="28" fillId="0" borderId="19" xfId="0" applyNumberFormat="1" applyFont="1" applyFill="1" applyBorder="1" applyAlignment="1">
      <alignment horizontal="center"/>
    </xf>
    <xf numFmtId="167" fontId="20" fillId="54" borderId="0" xfId="0" applyNumberFormat="1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167" fontId="20" fillId="11" borderId="0" xfId="0" applyNumberFormat="1" applyFont="1" applyFill="1" applyAlignment="1">
      <alignment horizontal="center" vertical="center"/>
    </xf>
    <xf numFmtId="0" fontId="81" fillId="11" borderId="0" xfId="0" applyFont="1" applyFill="1" applyBorder="1" applyAlignment="1">
      <alignment horizontal="left" vertical="center" wrapText="1"/>
    </xf>
    <xf numFmtId="0" fontId="35" fillId="11" borderId="0" xfId="0" applyFont="1" applyFill="1" applyAlignment="1">
      <alignment horizontal="left" vertical="center" wrapText="1"/>
    </xf>
    <xf numFmtId="0" fontId="35" fillId="11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Alignment="1">
      <alignment horizontal="center" vertical="center" wrapText="1"/>
    </xf>
    <xf numFmtId="0" fontId="34" fillId="54" borderId="0" xfId="0" applyFont="1" applyFill="1" applyAlignment="1">
      <alignment horizontal="center" vertical="center" wrapText="1"/>
    </xf>
    <xf numFmtId="0" fontId="21" fillId="11" borderId="18" xfId="0" applyFont="1" applyFill="1" applyBorder="1" applyAlignment="1">
      <alignment horizontal="center"/>
    </xf>
    <xf numFmtId="0" fontId="81" fillId="11" borderId="0" xfId="0" applyFont="1" applyFill="1" applyBorder="1" applyAlignment="1">
      <alignment vertical="center"/>
    </xf>
    <xf numFmtId="0" fontId="21" fillId="11" borderId="18" xfId="0" applyFont="1" applyFill="1" applyBorder="1" applyAlignment="1">
      <alignment horizontal="center" vertical="center"/>
    </xf>
    <xf numFmtId="167" fontId="21" fillId="0" borderId="19" xfId="0" applyNumberFormat="1" applyFont="1" applyFill="1" applyBorder="1" applyAlignment="1">
      <alignment horizontal="center"/>
    </xf>
    <xf numFmtId="0" fontId="81" fillId="11" borderId="0" xfId="0" applyFont="1" applyFill="1" applyBorder="1" applyAlignment="1">
      <alignment vertical="center" wrapText="1"/>
    </xf>
    <xf numFmtId="0" fontId="35" fillId="11" borderId="0" xfId="0" applyFont="1" applyFill="1" applyBorder="1" applyAlignment="1">
      <alignment horizontal="center" vertical="center"/>
    </xf>
    <xf numFmtId="167" fontId="20" fillId="11" borderId="0" xfId="0" applyNumberFormat="1" applyFont="1" applyFill="1" applyBorder="1" applyAlignment="1">
      <alignment horizontal="center" vertical="center"/>
    </xf>
    <xf numFmtId="0" fontId="20" fillId="11" borderId="0" xfId="0" applyFont="1" applyFill="1" applyBorder="1" applyAlignment="1">
      <alignment horizontal="center" vertical="center"/>
    </xf>
    <xf numFmtId="167" fontId="20" fillId="0" borderId="0" xfId="83" applyNumberFormat="1" applyFont="1" applyFill="1" applyAlignment="1">
      <alignment horizontal="center" vertical="center"/>
    </xf>
    <xf numFmtId="167" fontId="20" fillId="0" borderId="0" xfId="83" applyNumberFormat="1" applyFont="1" applyFill="1" applyBorder="1" applyAlignment="1">
      <alignment horizontal="center" vertical="center"/>
    </xf>
    <xf numFmtId="0" fontId="35" fillId="11" borderId="0" xfId="0" applyFont="1" applyFill="1" applyAlignment="1">
      <alignment horizontal="center" vertical="center" wrapText="1"/>
    </xf>
    <xf numFmtId="0" fontId="23" fillId="11" borderId="18" xfId="0" applyFont="1" applyFill="1" applyBorder="1" applyAlignment="1">
      <alignment horizontal="center"/>
    </xf>
    <xf numFmtId="0" fontId="34" fillId="54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center" vertical="center"/>
    </xf>
    <xf numFmtId="0" fontId="35" fillId="54" borderId="0" xfId="0" applyFont="1" applyFill="1" applyBorder="1" applyAlignment="1">
      <alignment horizontal="left" vertical="center" wrapText="1"/>
    </xf>
    <xf numFmtId="0" fontId="35" fillId="0" borderId="0" xfId="0" applyFont="1" applyFill="1" applyBorder="1" applyAlignment="1">
      <alignment horizontal="center" vertical="center"/>
    </xf>
    <xf numFmtId="0" fontId="35" fillId="54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82" fillId="0" borderId="0" xfId="0" applyFont="1" applyFill="1" applyAlignment="1">
      <alignment horizontal="center" vertical="center" wrapText="1"/>
    </xf>
    <xf numFmtId="167" fontId="20" fillId="54" borderId="0" xfId="83" applyNumberFormat="1" applyFont="1" applyFill="1" applyBorder="1" applyAlignment="1">
      <alignment horizontal="center" vertical="center"/>
    </xf>
    <xf numFmtId="0" fontId="35" fillId="11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0" fontId="35" fillId="54" borderId="0" xfId="0" applyFont="1" applyFill="1" applyBorder="1" applyAlignment="1">
      <alignment horizontal="left" wrapText="1"/>
    </xf>
    <xf numFmtId="167" fontId="20" fillId="0" borderId="0" xfId="0" applyNumberFormat="1" applyFont="1" applyFill="1" applyBorder="1" applyAlignment="1">
      <alignment horizontal="center"/>
    </xf>
    <xf numFmtId="167" fontId="20" fillId="54" borderId="0" xfId="0" applyNumberFormat="1" applyFont="1" applyFill="1" applyBorder="1" applyAlignment="1">
      <alignment horizontal="center"/>
    </xf>
    <xf numFmtId="167" fontId="25" fillId="54" borderId="0" xfId="0" applyNumberFormat="1" applyFont="1" applyFill="1" applyBorder="1" applyAlignment="1">
      <alignment horizontal="center" vertical="center"/>
    </xf>
    <xf numFmtId="167" fontId="25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vertical="center" wrapText="1"/>
    </xf>
    <xf numFmtId="167" fontId="20" fillId="0" borderId="0" xfId="85" applyNumberFormat="1" applyFont="1" applyFill="1" applyBorder="1" applyAlignment="1">
      <alignment horizontal="center" vertical="center"/>
    </xf>
    <xf numFmtId="0" fontId="79" fillId="0" borderId="18" xfId="0" applyFont="1" applyFill="1" applyBorder="1" applyAlignment="1">
      <alignment horizontal="center" vertical="center"/>
    </xf>
    <xf numFmtId="0" fontId="79" fillId="0" borderId="19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/>
    </xf>
    <xf numFmtId="0" fontId="35" fillId="54" borderId="0" xfId="0" applyFont="1" applyFill="1" applyAlignment="1">
      <alignment horizontal="left" wrapText="1"/>
    </xf>
    <xf numFmtId="2" fontId="23" fillId="11" borderId="18" xfId="0" applyNumberFormat="1" applyFont="1" applyFill="1" applyBorder="1" applyAlignment="1">
      <alignment horizontal="center"/>
    </xf>
    <xf numFmtId="44" fontId="83" fillId="0" borderId="0" xfId="0" applyNumberFormat="1" applyFont="1" applyFill="1" applyBorder="1" applyAlignment="1">
      <alignment horizontal="left" vertical="center"/>
    </xf>
    <xf numFmtId="0" fontId="79" fillId="11" borderId="18" xfId="0" applyFont="1" applyFill="1" applyBorder="1" applyAlignment="1">
      <alignment horizontal="center" vertical="center"/>
    </xf>
    <xf numFmtId="2" fontId="84" fillId="11" borderId="18" xfId="0" applyNumberFormat="1" applyFont="1" applyFill="1" applyBorder="1" applyAlignment="1">
      <alignment horizontal="center"/>
    </xf>
    <xf numFmtId="167" fontId="19" fillId="0" borderId="0" xfId="0" applyNumberFormat="1" applyFont="1" applyFill="1" applyAlignment="1">
      <alignment horizontal="center" vertical="center" wrapText="1"/>
    </xf>
    <xf numFmtId="2" fontId="29" fillId="0" borderId="18" xfId="0" applyNumberFormat="1" applyFont="1" applyFill="1" applyBorder="1" applyAlignment="1">
      <alignment horizontal="center"/>
    </xf>
    <xf numFmtId="2" fontId="29" fillId="0" borderId="19" xfId="0" applyNumberFormat="1" applyFont="1" applyFill="1" applyBorder="1" applyAlignment="1">
      <alignment horizontal="center"/>
    </xf>
    <xf numFmtId="0" fontId="20" fillId="55" borderId="0" xfId="0" applyFont="1" applyFill="1" applyAlignment="1">
      <alignment horizontal="center" vertical="center"/>
    </xf>
    <xf numFmtId="0" fontId="35" fillId="55" borderId="0" xfId="0" applyFont="1" applyFill="1" applyAlignment="1">
      <alignment horizontal="left" vertical="center" wrapText="1"/>
    </xf>
    <xf numFmtId="0" fontId="22" fillId="55" borderId="0" xfId="0" applyFont="1" applyFill="1" applyAlignment="1">
      <alignment horizontal="center" vertical="center"/>
    </xf>
    <xf numFmtId="0" fontId="49" fillId="55" borderId="0" xfId="0" applyFont="1" applyFill="1" applyAlignment="1">
      <alignment horizontal="center" vertical="center" wrapText="1"/>
    </xf>
    <xf numFmtId="167" fontId="19" fillId="55" borderId="0" xfId="0" applyNumberFormat="1" applyFont="1" applyFill="1" applyAlignment="1">
      <alignment horizontal="center" vertical="center"/>
    </xf>
    <xf numFmtId="0" fontId="1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vertical="center" wrapText="1"/>
    </xf>
    <xf numFmtId="0" fontId="33" fillId="55" borderId="0" xfId="0" applyFont="1" applyFill="1" applyAlignment="1">
      <alignment horizontal="center" vertical="center"/>
    </xf>
    <xf numFmtId="0" fontId="23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center"/>
    </xf>
    <xf numFmtId="0" fontId="20" fillId="55" borderId="0" xfId="0" applyFont="1" applyFill="1" applyAlignment="1">
      <alignment wrapText="1"/>
    </xf>
    <xf numFmtId="2" fontId="23" fillId="55" borderId="0" xfId="0" applyNumberFormat="1" applyFont="1" applyFill="1" applyBorder="1" applyAlignment="1">
      <alignment horizontal="center"/>
    </xf>
    <xf numFmtId="0" fontId="35" fillId="55" borderId="0" xfId="0" applyFont="1" applyFill="1" applyAlignment="1">
      <alignment vertical="center" wrapText="1"/>
    </xf>
    <xf numFmtId="167" fontId="19" fillId="55" borderId="0" xfId="0" applyNumberFormat="1" applyFont="1" applyFill="1" applyBorder="1" applyAlignment="1">
      <alignment horizontal="center" vertical="center"/>
    </xf>
    <xf numFmtId="0" fontId="37" fillId="55" borderId="0" xfId="0" applyFont="1" applyFill="1" applyAlignment="1">
      <alignment horizontal="center" vertical="center" wrapText="1"/>
    </xf>
    <xf numFmtId="167" fontId="19" fillId="55" borderId="21" xfId="0" applyNumberFormat="1" applyFont="1" applyFill="1" applyBorder="1" applyAlignment="1">
      <alignment horizontal="center" vertical="center"/>
    </xf>
    <xf numFmtId="2" fontId="28" fillId="55" borderId="0" xfId="0" applyNumberFormat="1" applyFont="1" applyFill="1" applyBorder="1" applyAlignment="1">
      <alignment horizontal="center"/>
    </xf>
    <xf numFmtId="0" fontId="21" fillId="55" borderId="0" xfId="0" applyFont="1" applyFill="1" applyBorder="1" applyAlignment="1">
      <alignment horizontal="center"/>
    </xf>
    <xf numFmtId="0" fontId="20" fillId="55" borderId="0" xfId="0" applyFont="1" applyFill="1" applyAlignment="1">
      <alignment horizontal="left" wrapText="1"/>
    </xf>
    <xf numFmtId="0" fontId="85" fillId="55" borderId="0" xfId="0" applyFont="1" applyFill="1" applyBorder="1" applyAlignment="1">
      <alignment vertical="center"/>
    </xf>
    <xf numFmtId="167" fontId="20" fillId="55" borderId="22" xfId="0" applyNumberFormat="1" applyFont="1" applyFill="1" applyBorder="1" applyAlignment="1">
      <alignment horizontal="center" vertical="center"/>
    </xf>
    <xf numFmtId="0" fontId="79" fillId="55" borderId="0" xfId="0" applyFont="1" applyFill="1" applyBorder="1" applyAlignment="1">
      <alignment horizontal="center" vertical="center"/>
    </xf>
    <xf numFmtId="0" fontId="19" fillId="55" borderId="0" xfId="0" applyFont="1" applyFill="1" applyAlignment="1">
      <alignment horizontal="center"/>
    </xf>
    <xf numFmtId="0" fontId="51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 horizontal="center" wrapText="1"/>
    </xf>
    <xf numFmtId="0" fontId="35" fillId="55" borderId="0" xfId="0" applyFont="1" applyFill="1" applyBorder="1" applyAlignment="1">
      <alignment horizontal="left" vertical="center" wrapText="1"/>
    </xf>
    <xf numFmtId="0" fontId="47" fillId="55" borderId="0" xfId="0" applyFont="1" applyFill="1" applyBorder="1" applyAlignment="1">
      <alignment horizontal="center" vertical="center" wrapText="1"/>
    </xf>
    <xf numFmtId="0" fontId="21" fillId="55" borderId="23" xfId="0" applyFont="1" applyFill="1" applyBorder="1" applyAlignment="1">
      <alignment horizontal="center"/>
    </xf>
    <xf numFmtId="167" fontId="19" fillId="55" borderId="22" xfId="0" applyNumberFormat="1" applyFont="1" applyFill="1" applyBorder="1" applyAlignment="1">
      <alignment horizontal="center" vertical="center"/>
    </xf>
    <xf numFmtId="0" fontId="0" fillId="55" borderId="0" xfId="0" applyFont="1" applyFill="1" applyAlignment="1">
      <alignment horizontal="center" vertical="center"/>
    </xf>
    <xf numFmtId="0" fontId="19" fillId="55" borderId="0" xfId="0" applyFont="1" applyFill="1" applyBorder="1" applyAlignment="1">
      <alignment horizontal="center" vertical="center" wrapText="1"/>
    </xf>
    <xf numFmtId="0" fontId="20" fillId="55" borderId="0" xfId="0" applyFont="1" applyFill="1" applyBorder="1" applyAlignment="1">
      <alignment horizontal="center" vertical="center"/>
    </xf>
    <xf numFmtId="0" fontId="35" fillId="55" borderId="0" xfId="0" applyFont="1" applyFill="1" applyAlignment="1">
      <alignment horizontal="left" wrapText="1"/>
    </xf>
    <xf numFmtId="0" fontId="19" fillId="55" borderId="0" xfId="0" applyFont="1" applyFill="1" applyAlignment="1">
      <alignment horizontal="center" vertical="center" wrapText="1"/>
    </xf>
    <xf numFmtId="167" fontId="19" fillId="55" borderId="24" xfId="0" applyNumberFormat="1" applyFont="1" applyFill="1" applyBorder="1" applyAlignment="1">
      <alignment horizontal="center" vertical="center"/>
    </xf>
    <xf numFmtId="0" fontId="79" fillId="55" borderId="0" xfId="0" applyFont="1" applyFill="1" applyAlignment="1">
      <alignment horizontal="center" vertical="center"/>
    </xf>
    <xf numFmtId="0" fontId="20" fillId="55" borderId="0" xfId="0" applyFont="1" applyFill="1" applyAlignment="1">
      <alignment/>
    </xf>
    <xf numFmtId="4" fontId="19" fillId="55" borderId="0" xfId="0" applyNumberFormat="1" applyFont="1" applyFill="1" applyAlignment="1">
      <alignment horizontal="center" vertical="center"/>
    </xf>
    <xf numFmtId="0" fontId="41" fillId="55" borderId="0" xfId="0" applyFont="1" applyFill="1" applyAlignment="1">
      <alignment horizontal="center" vertical="center" wrapText="1"/>
    </xf>
    <xf numFmtId="2" fontId="26" fillId="55" borderId="0" xfId="0" applyNumberFormat="1" applyFont="1" applyFill="1" applyBorder="1" applyAlignment="1">
      <alignment horizontal="center"/>
    </xf>
    <xf numFmtId="0" fontId="41" fillId="55" borderId="0" xfId="0" applyFont="1" applyFill="1" applyBorder="1" applyAlignment="1">
      <alignment horizontal="center" vertical="center"/>
    </xf>
    <xf numFmtId="2" fontId="29" fillId="55" borderId="0" xfId="0" applyNumberFormat="1" applyFont="1" applyFill="1" applyBorder="1" applyAlignment="1">
      <alignment horizontal="center"/>
    </xf>
    <xf numFmtId="0" fontId="48" fillId="55" borderId="0" xfId="0" applyFont="1" applyFill="1" applyAlignment="1">
      <alignment horizontal="center" vertical="center"/>
    </xf>
    <xf numFmtId="167" fontId="20" fillId="0" borderId="2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left" vertical="center" wrapText="1"/>
    </xf>
    <xf numFmtId="0" fontId="35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center" vertical="center" wrapText="1"/>
    </xf>
    <xf numFmtId="167" fontId="19" fillId="55" borderId="22" xfId="0" applyNumberFormat="1" applyFont="1" applyFill="1" applyBorder="1" applyAlignment="1">
      <alignment/>
    </xf>
    <xf numFmtId="2" fontId="23" fillId="55" borderId="23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67" fontId="20" fillId="11" borderId="0" xfId="83" applyNumberFormat="1" applyFont="1" applyFill="1" applyAlignment="1">
      <alignment horizontal="center" vertical="center"/>
    </xf>
    <xf numFmtId="0" fontId="20" fillId="11" borderId="0" xfId="0" applyFont="1" applyFill="1" applyAlignment="1">
      <alignment/>
    </xf>
    <xf numFmtId="0" fontId="19" fillId="56" borderId="0" xfId="0" applyFont="1" applyFill="1" applyAlignment="1">
      <alignment horizontal="center"/>
    </xf>
    <xf numFmtId="0" fontId="20" fillId="56" borderId="0" xfId="0" applyFont="1" applyFill="1" applyAlignment="1">
      <alignment horizontal="center" wrapText="1"/>
    </xf>
    <xf numFmtId="0" fontId="37" fillId="56" borderId="0" xfId="0" applyFont="1" applyFill="1" applyAlignment="1">
      <alignment horizontal="center" vertical="center" wrapText="1"/>
    </xf>
    <xf numFmtId="0" fontId="21" fillId="56" borderId="0" xfId="0" applyFont="1" applyFill="1" applyBorder="1" applyAlignment="1">
      <alignment horizontal="center"/>
    </xf>
    <xf numFmtId="0" fontId="20" fillId="56" borderId="0" xfId="0" applyFont="1" applyFill="1" applyAlignment="1">
      <alignment/>
    </xf>
    <xf numFmtId="0" fontId="22" fillId="56" borderId="0" xfId="0" applyFont="1" applyFill="1" applyAlignment="1">
      <alignment horizontal="center" vertical="center"/>
    </xf>
    <xf numFmtId="2" fontId="26" fillId="0" borderId="19" xfId="0" applyNumberFormat="1" applyFont="1" applyFill="1" applyBorder="1" applyAlignment="1">
      <alignment horizontal="center" vertical="center"/>
    </xf>
    <xf numFmtId="167" fontId="19" fillId="55" borderId="22" xfId="83" applyNumberFormat="1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167" fontId="20" fillId="11" borderId="20" xfId="0" applyNumberFormat="1" applyFont="1" applyFill="1" applyBorder="1" applyAlignment="1">
      <alignment horizontal="center" vertical="center"/>
    </xf>
    <xf numFmtId="167" fontId="20" fillId="54" borderId="20" xfId="0" applyNumberFormat="1" applyFont="1" applyFill="1" applyBorder="1" applyAlignment="1">
      <alignment horizontal="center" vertical="center"/>
    </xf>
    <xf numFmtId="0" fontId="41" fillId="11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/>
    </xf>
    <xf numFmtId="0" fontId="41" fillId="0" borderId="25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vertical="center" wrapText="1"/>
    </xf>
    <xf numFmtId="0" fontId="41" fillId="0" borderId="26" xfId="0" applyFont="1" applyFill="1" applyBorder="1" applyAlignment="1">
      <alignment horizontal="left" vertical="center" wrapText="1"/>
    </xf>
    <xf numFmtId="44" fontId="43" fillId="0" borderId="0" xfId="0" applyNumberFormat="1" applyFont="1" applyFill="1" applyBorder="1" applyAlignment="1">
      <alignment vertical="center"/>
    </xf>
    <xf numFmtId="0" fontId="43" fillId="0" borderId="25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/>
    </xf>
    <xf numFmtId="0" fontId="43" fillId="0" borderId="27" xfId="0" applyFont="1" applyFill="1" applyBorder="1" applyAlignment="1">
      <alignment horizontal="left" vertical="center"/>
    </xf>
    <xf numFmtId="44" fontId="83" fillId="0" borderId="27" xfId="0" applyNumberFormat="1" applyFont="1" applyFill="1" applyBorder="1" applyAlignment="1">
      <alignment horizontal="left" vertical="center"/>
    </xf>
    <xf numFmtId="44" fontId="86" fillId="0" borderId="28" xfId="0" applyNumberFormat="1" applyFont="1" applyFill="1" applyBorder="1" applyAlignment="1">
      <alignment horizontal="left" vertical="center"/>
    </xf>
    <xf numFmtId="44" fontId="86" fillId="0" borderId="29" xfId="0" applyNumberFormat="1" applyFont="1" applyFill="1" applyBorder="1" applyAlignment="1">
      <alignment horizontal="left" vertical="center"/>
    </xf>
    <xf numFmtId="0" fontId="40" fillId="0" borderId="30" xfId="0" applyFont="1" applyFill="1" applyBorder="1" applyAlignment="1">
      <alignment vertical="center"/>
    </xf>
    <xf numFmtId="4" fontId="35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0" fontId="87" fillId="0" borderId="0" xfId="0" applyFont="1" applyFill="1" applyAlignment="1">
      <alignment horizontal="center" vertical="center" wrapText="1"/>
    </xf>
    <xf numFmtId="167" fontId="24" fillId="0" borderId="0" xfId="0" applyNumberFormat="1" applyFont="1" applyFill="1" applyBorder="1" applyAlignment="1">
      <alignment horizontal="center" vertical="center"/>
    </xf>
    <xf numFmtId="167" fontId="19" fillId="56" borderId="21" xfId="0" applyNumberFormat="1" applyFont="1" applyFill="1" applyBorder="1" applyAlignment="1">
      <alignment horizontal="center" vertical="center"/>
    </xf>
    <xf numFmtId="0" fontId="43" fillId="0" borderId="26" xfId="0" applyFont="1" applyFill="1" applyBorder="1" applyAlignment="1">
      <alignment horizontal="center" vertical="center"/>
    </xf>
    <xf numFmtId="167" fontId="19" fillId="0" borderId="3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2" fontId="29" fillId="0" borderId="18" xfId="0" applyNumberFormat="1" applyFont="1" applyFill="1" applyBorder="1" applyAlignment="1">
      <alignment horizontal="center" vertical="center"/>
    </xf>
    <xf numFmtId="2" fontId="29" fillId="0" borderId="23" xfId="0" applyNumberFormat="1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4" fontId="35" fillId="11" borderId="0" xfId="0" applyNumberFormat="1" applyFont="1" applyFill="1" applyAlignment="1">
      <alignment horizontal="center" vertical="center" wrapText="1"/>
    </xf>
    <xf numFmtId="0" fontId="81" fillId="54" borderId="0" xfId="0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7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4" fontId="34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 wrapText="1"/>
    </xf>
    <xf numFmtId="2" fontId="26" fillId="0" borderId="19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center"/>
    </xf>
    <xf numFmtId="2" fontId="35" fillId="0" borderId="0" xfId="0" applyNumberFormat="1" applyFont="1" applyFill="1" applyBorder="1" applyAlignment="1">
      <alignment horizontal="left" vertical="center" wrapText="1"/>
    </xf>
    <xf numFmtId="167" fontId="20" fillId="0" borderId="0" xfId="0" applyNumberFormat="1" applyFont="1" applyFill="1" applyAlignment="1">
      <alignment/>
    </xf>
    <xf numFmtId="167" fontId="20" fillId="0" borderId="0" xfId="0" applyNumberFormat="1" applyFont="1" applyFill="1" applyAlignment="1">
      <alignment vertical="center"/>
    </xf>
    <xf numFmtId="0" fontId="21" fillId="0" borderId="23" xfId="0" applyFont="1" applyFill="1" applyBorder="1" applyAlignment="1">
      <alignment horizontal="center"/>
    </xf>
    <xf numFmtId="0" fontId="27" fillId="0" borderId="23" xfId="0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 vertical="center"/>
    </xf>
    <xf numFmtId="0" fontId="80" fillId="11" borderId="18" xfId="0" applyFont="1" applyFill="1" applyBorder="1" applyAlignment="1">
      <alignment horizontal="center" vertical="center"/>
    </xf>
    <xf numFmtId="0" fontId="36" fillId="54" borderId="0" xfId="0" applyFont="1" applyFill="1" applyBorder="1" applyAlignment="1">
      <alignment horizontal="left" vertical="center" wrapText="1"/>
    </xf>
    <xf numFmtId="0" fontId="33" fillId="54" borderId="0" xfId="0" applyFont="1" applyFill="1" applyBorder="1" applyAlignment="1">
      <alignment horizontal="center" vertical="center"/>
    </xf>
    <xf numFmtId="2" fontId="54" fillId="0" borderId="19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center" vertical="center" wrapText="1"/>
    </xf>
    <xf numFmtId="167" fontId="19" fillId="0" borderId="21" xfId="0" applyNumberFormat="1" applyFont="1" applyFill="1" applyBorder="1" applyAlignment="1">
      <alignment horizontal="center" vertical="center"/>
    </xf>
    <xf numFmtId="0" fontId="40" fillId="11" borderId="25" xfId="0" applyFont="1" applyFill="1" applyBorder="1" applyAlignment="1">
      <alignment vertical="center" wrapText="1"/>
    </xf>
    <xf numFmtId="0" fontId="7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vertical="center" wrapText="1"/>
    </xf>
    <xf numFmtId="0" fontId="55" fillId="0" borderId="0" xfId="0" applyFont="1" applyFill="1" applyAlignment="1">
      <alignment horizontal="center" vertical="center"/>
    </xf>
    <xf numFmtId="0" fontId="55" fillId="54" borderId="0" xfId="0" applyFont="1" applyFill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Alignment="1">
      <alignment horizontal="center" vertical="center" wrapText="1"/>
    </xf>
    <xf numFmtId="0" fontId="33" fillId="11" borderId="0" xfId="0" applyFont="1" applyFill="1" applyAlignment="1">
      <alignment horizontal="center" vertical="center" wrapText="1"/>
    </xf>
    <xf numFmtId="0" fontId="89" fillId="0" borderId="0" xfId="0" applyFont="1" applyFill="1" applyAlignment="1">
      <alignment horizontal="center" vertical="center"/>
    </xf>
    <xf numFmtId="0" fontId="81" fillId="0" borderId="0" xfId="0" applyFont="1" applyFill="1" applyAlignment="1">
      <alignment horizontal="left" vertical="center" wrapText="1"/>
    </xf>
    <xf numFmtId="0" fontId="90" fillId="0" borderId="0" xfId="0" applyFont="1" applyFill="1" applyAlignment="1">
      <alignment horizontal="center" vertical="center" wrapText="1"/>
    </xf>
    <xf numFmtId="167" fontId="8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3" fillId="0" borderId="23" xfId="0" applyFont="1" applyFill="1" applyBorder="1" applyAlignment="1">
      <alignment horizontal="center"/>
    </xf>
    <xf numFmtId="167" fontId="20" fillId="0" borderId="18" xfId="0" applyNumberFormat="1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4" fillId="11" borderId="18" xfId="0" applyFont="1" applyFill="1" applyBorder="1" applyAlignment="1">
      <alignment horizontal="center"/>
    </xf>
    <xf numFmtId="167" fontId="19" fillId="11" borderId="0" xfId="0" applyNumberFormat="1" applyFont="1" applyFill="1" applyBorder="1" applyAlignment="1">
      <alignment horizontal="center" vertical="center"/>
    </xf>
    <xf numFmtId="0" fontId="36" fillId="11" borderId="0" xfId="0" applyFont="1" applyFill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/>
    </xf>
    <xf numFmtId="0" fontId="79" fillId="11" borderId="0" xfId="0" applyFont="1" applyFill="1" applyAlignment="1">
      <alignment horizontal="center" vertical="center"/>
    </xf>
    <xf numFmtId="167" fontId="21" fillId="0" borderId="18" xfId="0" applyNumberFormat="1" applyFont="1" applyFill="1" applyBorder="1" applyAlignment="1">
      <alignment horizontal="center"/>
    </xf>
    <xf numFmtId="4" fontId="35" fillId="11" borderId="0" xfId="0" applyNumberFormat="1" applyFont="1" applyFill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19" fillId="11" borderId="0" xfId="0" applyFont="1" applyFill="1" applyAlignment="1">
      <alignment horizontal="center" vertical="center"/>
    </xf>
    <xf numFmtId="0" fontId="35" fillId="11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167" fontId="34" fillId="11" borderId="0" xfId="0" applyNumberFormat="1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 wrapText="1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80" fillId="0" borderId="0" xfId="0" applyFont="1" applyFill="1" applyAlignment="1">
      <alignment vertical="top"/>
    </xf>
    <xf numFmtId="0" fontId="35" fillId="11" borderId="31" xfId="0" applyFont="1" applyFill="1" applyBorder="1" applyAlignment="1">
      <alignment horizontal="left" vertical="center" wrapText="1"/>
    </xf>
    <xf numFmtId="0" fontId="20" fillId="11" borderId="18" xfId="0" applyFont="1" applyFill="1" applyBorder="1" applyAlignment="1">
      <alignment horizontal="center" vertical="center"/>
    </xf>
    <xf numFmtId="0" fontId="92" fillId="0" borderId="0" xfId="0" applyFont="1" applyFill="1" applyAlignment="1">
      <alignment horizontal="center" vertical="center"/>
    </xf>
    <xf numFmtId="0" fontId="40" fillId="11" borderId="25" xfId="0" applyFont="1" applyFill="1" applyBorder="1" applyAlignment="1">
      <alignment horizontal="left" vertical="center"/>
    </xf>
    <xf numFmtId="167" fontId="40" fillId="0" borderId="30" xfId="0" applyNumberFormat="1" applyFont="1" applyFill="1" applyBorder="1" applyAlignment="1">
      <alignment horizontal="center" vertical="center"/>
    </xf>
    <xf numFmtId="0" fontId="34" fillId="0" borderId="0" xfId="0" applyFont="1" applyFill="1" applyAlignment="1">
      <alignment/>
    </xf>
    <xf numFmtId="0" fontId="40" fillId="0" borderId="25" xfId="0" applyFont="1" applyFill="1" applyBorder="1" applyAlignment="1">
      <alignment horizontal="left" vertical="center"/>
    </xf>
    <xf numFmtId="167" fontId="40" fillId="0" borderId="0" xfId="0" applyNumberFormat="1" applyFont="1" applyFill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27" xfId="0" applyFont="1" applyFill="1" applyBorder="1" applyAlignment="1">
      <alignment horizontal="left" vertical="center"/>
    </xf>
    <xf numFmtId="0" fontId="40" fillId="0" borderId="25" xfId="0" applyFont="1" applyFill="1" applyBorder="1" applyAlignment="1">
      <alignment horizontal="left" vertical="center" wrapText="1"/>
    </xf>
    <xf numFmtId="44" fontId="93" fillId="0" borderId="0" xfId="0" applyNumberFormat="1" applyFont="1" applyFill="1" applyBorder="1" applyAlignment="1">
      <alignment horizontal="left" vertical="center"/>
    </xf>
    <xf numFmtId="44" fontId="93" fillId="0" borderId="27" xfId="0" applyNumberFormat="1" applyFont="1" applyFill="1" applyBorder="1" applyAlignment="1">
      <alignment horizontal="left" vertical="center"/>
    </xf>
    <xf numFmtId="44" fontId="40" fillId="0" borderId="0" xfId="0" applyNumberFormat="1" applyFont="1" applyFill="1" applyBorder="1" applyAlignment="1">
      <alignment/>
    </xf>
    <xf numFmtId="0" fontId="40" fillId="0" borderId="26" xfId="0" applyFont="1" applyFill="1" applyBorder="1" applyAlignment="1">
      <alignment horizontal="center" vertical="center"/>
    </xf>
    <xf numFmtId="44" fontId="94" fillId="0" borderId="28" xfId="0" applyNumberFormat="1" applyFont="1" applyFill="1" applyBorder="1" applyAlignment="1">
      <alignment horizontal="left" vertical="center"/>
    </xf>
    <xf numFmtId="44" fontId="94" fillId="0" borderId="29" xfId="0" applyNumberFormat="1" applyFont="1" applyFill="1" applyBorder="1" applyAlignment="1">
      <alignment horizontal="left" vertical="center"/>
    </xf>
    <xf numFmtId="0" fontId="40" fillId="0" borderId="26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4" fillId="54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wrapText="1"/>
    </xf>
    <xf numFmtId="0" fontId="43" fillId="57" borderId="25" xfId="0" applyFont="1" applyFill="1" applyBorder="1" applyAlignment="1">
      <alignment horizontal="center" vertical="center"/>
    </xf>
    <xf numFmtId="0" fontId="43" fillId="57" borderId="0" xfId="0" applyFont="1" applyFill="1" applyBorder="1" applyAlignment="1">
      <alignment horizontal="left" vertical="center"/>
    </xf>
    <xf numFmtId="0" fontId="43" fillId="57" borderId="27" xfId="0" applyFont="1" applyFill="1" applyBorder="1" applyAlignment="1">
      <alignment horizontal="left" vertical="center"/>
    </xf>
    <xf numFmtId="0" fontId="43" fillId="56" borderId="25" xfId="0" applyFont="1" applyFill="1" applyBorder="1" applyAlignment="1">
      <alignment horizontal="center" vertical="center"/>
    </xf>
    <xf numFmtId="0" fontId="43" fillId="56" borderId="26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/>
    </xf>
    <xf numFmtId="0" fontId="21" fillId="11" borderId="0" xfId="0" applyFont="1" applyFill="1" applyBorder="1" applyAlignment="1">
      <alignment horizont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6" fillId="11" borderId="0" xfId="0" applyFont="1" applyFill="1" applyAlignment="1">
      <alignment horizontal="center" vertical="center"/>
    </xf>
    <xf numFmtId="0" fontId="35" fillId="0" borderId="33" xfId="0" applyFont="1" applyFill="1" applyBorder="1" applyAlignment="1">
      <alignment horizontal="left" vertical="center" wrapText="1"/>
    </xf>
    <xf numFmtId="167" fontId="34" fillId="11" borderId="0" xfId="0" applyNumberFormat="1" applyFont="1" applyFill="1" applyBorder="1" applyAlignment="1">
      <alignment horizontal="center" vertical="center" wrapText="1"/>
    </xf>
    <xf numFmtId="0" fontId="36" fillId="54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35" fillId="54" borderId="20" xfId="0" applyFont="1" applyFill="1" applyBorder="1" applyAlignment="1">
      <alignment horizontal="center" vertical="center"/>
    </xf>
    <xf numFmtId="167" fontId="79" fillId="0" borderId="0" xfId="0" applyNumberFormat="1" applyFont="1" applyFill="1" applyAlignment="1">
      <alignment horizontal="center" vertical="center"/>
    </xf>
    <xf numFmtId="167" fontId="82" fillId="0" borderId="0" xfId="0" applyNumberFormat="1" applyFont="1" applyFill="1" applyAlignment="1">
      <alignment horizontal="center" vertical="center" wrapText="1"/>
    </xf>
    <xf numFmtId="167" fontId="88" fillId="0" borderId="0" xfId="0" applyNumberFormat="1" applyFont="1" applyFill="1" applyBorder="1" applyAlignment="1">
      <alignment horizontal="center" vertical="center" wrapText="1"/>
    </xf>
    <xf numFmtId="0" fontId="95" fillId="0" borderId="0" xfId="0" applyFont="1" applyFill="1" applyBorder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81" fillId="11" borderId="0" xfId="0" applyFont="1" applyFill="1" applyAlignment="1">
      <alignment horizontal="center" vertical="center"/>
    </xf>
    <xf numFmtId="0" fontId="81" fillId="11" borderId="0" xfId="0" applyFont="1" applyFill="1" applyBorder="1" applyAlignment="1">
      <alignment horizontal="center" vertical="center"/>
    </xf>
    <xf numFmtId="167" fontId="89" fillId="11" borderId="0" xfId="0" applyNumberFormat="1" applyFont="1" applyFill="1" applyAlignment="1">
      <alignment horizontal="center" vertical="center"/>
    </xf>
    <xf numFmtId="167" fontId="89" fillId="11" borderId="0" xfId="0" applyNumberFormat="1" applyFont="1" applyFill="1" applyAlignment="1">
      <alignment horizontal="center" vertical="center" wrapText="1"/>
    </xf>
    <xf numFmtId="167" fontId="89" fillId="11" borderId="0" xfId="0" applyNumberFormat="1" applyFont="1" applyFill="1" applyBorder="1" applyAlignment="1">
      <alignment horizontal="center" vertical="center" wrapText="1"/>
    </xf>
    <xf numFmtId="6" fontId="20" fillId="0" borderId="0" xfId="0" applyNumberFormat="1" applyFont="1" applyFill="1" applyAlignment="1">
      <alignment horizontal="center" vertical="center"/>
    </xf>
    <xf numFmtId="0" fontId="34" fillId="11" borderId="0" xfId="0" applyFont="1" applyFill="1" applyAlignment="1">
      <alignment horizontal="center" vertical="center" wrapText="1"/>
    </xf>
    <xf numFmtId="0" fontId="89" fillId="11" borderId="0" xfId="0" applyFont="1" applyFill="1" applyBorder="1" applyAlignment="1">
      <alignment horizontal="center" vertical="center"/>
    </xf>
    <xf numFmtId="0" fontId="89" fillId="11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0" fontId="62" fillId="0" borderId="19" xfId="0" applyFont="1" applyFill="1" applyBorder="1" applyAlignment="1">
      <alignment horizontal="center"/>
    </xf>
    <xf numFmtId="0" fontId="79" fillId="0" borderId="0" xfId="0" applyFont="1" applyFill="1" applyAlignment="1">
      <alignment horizontal="center" vertical="center"/>
    </xf>
    <xf numFmtId="167" fontId="33" fillId="0" borderId="0" xfId="0" applyNumberFormat="1" applyFont="1" applyFill="1" applyAlignment="1">
      <alignment horizontal="center" vertical="center" wrapText="1"/>
    </xf>
    <xf numFmtId="167" fontId="51" fillId="0" borderId="0" xfId="0" applyNumberFormat="1" applyFont="1" applyFill="1" applyBorder="1" applyAlignment="1">
      <alignment horizontal="center" vertical="center" wrapText="1"/>
    </xf>
    <xf numFmtId="0" fontId="19" fillId="55" borderId="0" xfId="0" applyFont="1" applyFill="1" applyBorder="1" applyAlignment="1">
      <alignment horizontal="center" vertical="center"/>
    </xf>
    <xf numFmtId="0" fontId="55" fillId="54" borderId="0" xfId="0" applyFont="1" applyFill="1" applyBorder="1" applyAlignment="1">
      <alignment horizontal="center" vertical="center" wrapText="1"/>
    </xf>
    <xf numFmtId="0" fontId="62" fillId="0" borderId="18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 vertical="center"/>
    </xf>
    <xf numFmtId="2" fontId="23" fillId="0" borderId="23" xfId="0" applyNumberFormat="1" applyFont="1" applyFill="1" applyBorder="1" applyAlignment="1">
      <alignment horizontal="center"/>
    </xf>
    <xf numFmtId="0" fontId="21" fillId="54" borderId="18" xfId="0" applyFont="1" applyFill="1" applyBorder="1" applyAlignment="1">
      <alignment horizontal="center"/>
    </xf>
    <xf numFmtId="0" fontId="20" fillId="54" borderId="0" xfId="0" applyFont="1" applyFill="1" applyAlignment="1">
      <alignment/>
    </xf>
    <xf numFmtId="0" fontId="41" fillId="0" borderId="34" xfId="0" applyFont="1" applyFill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80" fillId="0" borderId="0" xfId="0" applyFont="1" applyFill="1" applyBorder="1" applyAlignment="1">
      <alignment horizontal="center" vertical="center"/>
    </xf>
    <xf numFmtId="44" fontId="43" fillId="57" borderId="34" xfId="0" applyNumberFormat="1" applyFont="1" applyFill="1" applyBorder="1" applyAlignment="1">
      <alignment horizontal="center" vertical="center"/>
    </xf>
    <xf numFmtId="44" fontId="43" fillId="57" borderId="35" xfId="0" applyNumberFormat="1" applyFont="1" applyFill="1" applyBorder="1" applyAlignment="1">
      <alignment horizontal="center" vertical="center"/>
    </xf>
    <xf numFmtId="44" fontId="43" fillId="57" borderId="36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/>
    </xf>
    <xf numFmtId="0" fontId="80" fillId="0" borderId="0" xfId="0" applyFont="1" applyFill="1" applyAlignment="1">
      <alignment horizontal="center" vertical="center"/>
    </xf>
    <xf numFmtId="0" fontId="80" fillId="0" borderId="0" xfId="0" applyFont="1" applyFill="1" applyBorder="1" applyAlignment="1">
      <alignment horizontal="center" vertical="top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96" fillId="0" borderId="0" xfId="0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/>
    </xf>
    <xf numFmtId="44" fontId="43" fillId="0" borderId="34" xfId="0" applyNumberFormat="1" applyFont="1" applyFill="1" applyBorder="1" applyAlignment="1">
      <alignment horizontal="center" vertical="center"/>
    </xf>
    <xf numFmtId="44" fontId="43" fillId="0" borderId="35" xfId="0" applyNumberFormat="1" applyFont="1" applyFill="1" applyBorder="1" applyAlignment="1">
      <alignment horizontal="center" vertical="center"/>
    </xf>
    <xf numFmtId="44" fontId="43" fillId="0" borderId="36" xfId="0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horizontal="center"/>
    </xf>
    <xf numFmtId="0" fontId="97" fillId="0" borderId="0" xfId="0" applyFont="1" applyFill="1" applyAlignment="1">
      <alignment horizontal="center" vertical="center"/>
    </xf>
    <xf numFmtId="44" fontId="40" fillId="0" borderId="34" xfId="0" applyNumberFormat="1" applyFont="1" applyFill="1" applyBorder="1" applyAlignment="1">
      <alignment horizontal="center" vertical="center"/>
    </xf>
    <xf numFmtId="44" fontId="40" fillId="0" borderId="35" xfId="0" applyNumberFormat="1" applyFont="1" applyFill="1" applyBorder="1" applyAlignment="1">
      <alignment horizontal="center" vertical="center"/>
    </xf>
    <xf numFmtId="44" fontId="40" fillId="0" borderId="36" xfId="0" applyNumberFormat="1" applyFont="1" applyFill="1" applyBorder="1" applyAlignment="1">
      <alignment horizontal="center" vertical="center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1" xfId="64"/>
    <cellStyle name="Encabezado 4" xfId="65"/>
    <cellStyle name="Énfasis1" xfId="66"/>
    <cellStyle name="Énfasis2" xfId="67"/>
    <cellStyle name="Énfasis3" xfId="68"/>
    <cellStyle name="Énfasis4" xfId="69"/>
    <cellStyle name="Énfasis5" xfId="70"/>
    <cellStyle name="Énfasis6" xfId="71"/>
    <cellStyle name="Entrada" xfId="72"/>
    <cellStyle name="Euro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Incorrecto" xfId="80"/>
    <cellStyle name="Input" xfId="81"/>
    <cellStyle name="Linked Cell" xfId="82"/>
    <cellStyle name="Comma" xfId="83"/>
    <cellStyle name="Comma [0]" xfId="84"/>
    <cellStyle name="Currency" xfId="85"/>
    <cellStyle name="Currency [0]" xfId="86"/>
    <cellStyle name="Neutral" xfId="87"/>
    <cellStyle name="Normal 3" xfId="88"/>
    <cellStyle name="Notas" xfId="89"/>
    <cellStyle name="Note" xfId="90"/>
    <cellStyle name="Output" xfId="91"/>
    <cellStyle name="Percent" xfId="92"/>
    <cellStyle name="Salida" xfId="93"/>
    <cellStyle name="Texto de advertencia" xfId="94"/>
    <cellStyle name="Texto explicativo" xfId="95"/>
    <cellStyle name="Title" xfId="96"/>
    <cellStyle name="Título" xfId="97"/>
    <cellStyle name="Título 2" xfId="98"/>
    <cellStyle name="Título 3" xfId="99"/>
    <cellStyle name="Total" xfId="100"/>
    <cellStyle name="Warning Text" xfId="101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EI1\Desktop\RECURSOS%20HUMANOS%20ADM.2018-2021\DE%20LAS%20NOMINAS\NOMINAS%20ADMINISTRACCION%202018-2021\2019\DICIEMBRE\2DA%20QUIN%20DICIEMBRE\2AA%20QUINCENA%20DE%20DICIEMBRE%202019,%20BANCOS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TEI1\AppData\Local\Packages\microsoft.windowscommunicationsapps_8wekyb3d8bbwe\LocalState\Files\S0\1\Attachments\2DA%20QUINCENA%20DE%20AGOSTO%202020,%20BANCO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  <sheetName val="Hoja1"/>
    </sheetNames>
    <sheetDataSet>
      <sheetData sheetId="0">
        <row r="432">
          <cell r="D432">
            <v>0</v>
          </cell>
        </row>
        <row r="433">
          <cell r="D433">
            <v>0</v>
          </cell>
        </row>
        <row r="435">
          <cell r="D435">
            <v>0</v>
          </cell>
        </row>
        <row r="436">
          <cell r="D436">
            <v>0</v>
          </cell>
        </row>
      </sheetData>
      <sheetData sheetId="1"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</sheetData>
      <sheetData sheetId="2"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DRE BANCO"/>
      <sheetName val="EVENTUALES"/>
      <sheetName val="EVENTUALES SP"/>
      <sheetName val="COMPENSACIONES"/>
      <sheetName val="Hoja1"/>
    </sheetNames>
    <sheetDataSet>
      <sheetData sheetId="0">
        <row r="426">
          <cell r="B426">
            <v>36926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1:IV564"/>
  <sheetViews>
    <sheetView tabSelected="1" zoomScale="80" zoomScaleNormal="80" zoomScalePageLayoutView="80" workbookViewId="0" topLeftCell="A313">
      <selection activeCell="E298" sqref="E298"/>
    </sheetView>
  </sheetViews>
  <sheetFormatPr defaultColWidth="11.28125" defaultRowHeight="12.75" customHeight="1"/>
  <cols>
    <col min="1" max="1" width="11.140625" style="3" customWidth="1"/>
    <col min="2" max="2" width="4.140625" style="3" bestFit="1" customWidth="1"/>
    <col min="3" max="4" width="2.421875" style="3" customWidth="1"/>
    <col min="5" max="5" width="34.7109375" style="7" customWidth="1"/>
    <col min="6" max="6" width="19.57421875" style="2" customWidth="1"/>
    <col min="7" max="7" width="16.421875" style="2" customWidth="1"/>
    <col min="8" max="8" width="13.28125" style="2" customWidth="1"/>
    <col min="9" max="9" width="12.7109375" style="2" customWidth="1"/>
    <col min="10" max="10" width="11.7109375" style="2" customWidth="1"/>
    <col min="11" max="11" width="12.710937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 customHeight="1">
      <c r="A1" s="336" t="s">
        <v>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 customHeight="1">
      <c r="A2" s="336" t="s">
        <v>373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5" customHeight="1">
      <c r="A3" s="336" t="s">
        <v>495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15" customHeight="1">
      <c r="A4" s="337" t="s">
        <v>266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24" customHeight="1">
      <c r="A5" s="44" t="s">
        <v>8</v>
      </c>
      <c r="B5" s="44" t="s">
        <v>23</v>
      </c>
      <c r="C5" s="44" t="s">
        <v>17</v>
      </c>
      <c r="D5" s="44" t="s">
        <v>18</v>
      </c>
      <c r="E5" s="45" t="s">
        <v>0</v>
      </c>
      <c r="F5" s="44" t="s">
        <v>1</v>
      </c>
      <c r="G5" s="44" t="s">
        <v>2</v>
      </c>
      <c r="H5" s="44" t="s">
        <v>3</v>
      </c>
      <c r="I5" s="44" t="s">
        <v>4</v>
      </c>
      <c r="J5" s="81" t="s">
        <v>72</v>
      </c>
      <c r="K5" s="204" t="s">
        <v>283</v>
      </c>
      <c r="L5" s="45" t="s">
        <v>5</v>
      </c>
      <c r="M5" s="46" t="s">
        <v>6</v>
      </c>
    </row>
    <row r="6" spans="1:13" ht="45" customHeight="1" thickBot="1">
      <c r="A6" s="5" t="s">
        <v>498</v>
      </c>
      <c r="B6" s="5">
        <v>1</v>
      </c>
      <c r="C6" s="5">
        <v>1</v>
      </c>
      <c r="D6" s="5"/>
      <c r="E6" s="80" t="s">
        <v>364</v>
      </c>
      <c r="F6" s="31" t="s">
        <v>31</v>
      </c>
      <c r="G6" s="37">
        <v>10426</v>
      </c>
      <c r="H6" s="37">
        <v>420</v>
      </c>
      <c r="I6" s="34"/>
      <c r="J6" s="34" t="s">
        <v>475</v>
      </c>
      <c r="K6" s="34"/>
      <c r="L6" s="34">
        <f>G6-H6</f>
        <v>10006</v>
      </c>
      <c r="M6" s="6"/>
    </row>
    <row r="7" spans="1:13" ht="45" customHeight="1" thickBot="1">
      <c r="A7" s="5" t="s">
        <v>499</v>
      </c>
      <c r="B7" s="5">
        <v>1</v>
      </c>
      <c r="C7" s="5">
        <v>1</v>
      </c>
      <c r="D7" s="5"/>
      <c r="E7" s="80" t="s">
        <v>348</v>
      </c>
      <c r="F7" s="31" t="s">
        <v>31</v>
      </c>
      <c r="G7" s="37">
        <v>10426</v>
      </c>
      <c r="H7" s="37">
        <v>420</v>
      </c>
      <c r="I7" s="34"/>
      <c r="J7" s="34"/>
      <c r="K7" s="34"/>
      <c r="L7" s="34">
        <f aca="true" t="shared" si="0" ref="L7:L14">G7-H7</f>
        <v>10006</v>
      </c>
      <c r="M7" s="9"/>
    </row>
    <row r="8" spans="1:13" ht="45" customHeight="1" thickBot="1">
      <c r="A8" s="5" t="s">
        <v>500</v>
      </c>
      <c r="B8" s="5">
        <v>1</v>
      </c>
      <c r="C8" s="5"/>
      <c r="D8" s="5">
        <v>1</v>
      </c>
      <c r="E8" s="80" t="s">
        <v>349</v>
      </c>
      <c r="F8" s="31" t="s">
        <v>31</v>
      </c>
      <c r="G8" s="37">
        <v>10426</v>
      </c>
      <c r="H8" s="37">
        <v>420</v>
      </c>
      <c r="I8" s="34"/>
      <c r="J8" s="34"/>
      <c r="K8" s="34"/>
      <c r="L8" s="34">
        <f t="shared" si="0"/>
        <v>10006</v>
      </c>
      <c r="M8" s="9"/>
    </row>
    <row r="9" spans="1:13" ht="45" customHeight="1" thickBot="1">
      <c r="A9" s="5" t="s">
        <v>501</v>
      </c>
      <c r="B9" s="5">
        <v>1</v>
      </c>
      <c r="C9" s="5"/>
      <c r="D9" s="5">
        <v>1</v>
      </c>
      <c r="E9" s="80" t="s">
        <v>350</v>
      </c>
      <c r="F9" s="33" t="s">
        <v>340</v>
      </c>
      <c r="G9" s="37">
        <v>10426</v>
      </c>
      <c r="H9" s="34">
        <v>420</v>
      </c>
      <c r="I9" s="34"/>
      <c r="J9" s="34"/>
      <c r="K9" s="34"/>
      <c r="L9" s="34">
        <f t="shared" si="0"/>
        <v>10006</v>
      </c>
      <c r="M9" s="9"/>
    </row>
    <row r="10" spans="1:13" ht="45" customHeight="1" thickBot="1">
      <c r="A10" s="5" t="s">
        <v>502</v>
      </c>
      <c r="B10" s="5">
        <v>1</v>
      </c>
      <c r="C10" s="5">
        <v>1</v>
      </c>
      <c r="D10" s="5"/>
      <c r="E10" s="80" t="s">
        <v>351</v>
      </c>
      <c r="F10" s="31" t="s">
        <v>31</v>
      </c>
      <c r="G10" s="37">
        <v>10426</v>
      </c>
      <c r="H10" s="37">
        <v>420</v>
      </c>
      <c r="I10" s="34"/>
      <c r="J10" s="34"/>
      <c r="K10" s="34"/>
      <c r="L10" s="34">
        <f t="shared" si="0"/>
        <v>10006</v>
      </c>
      <c r="M10" s="9"/>
    </row>
    <row r="11" spans="1:13" ht="45" customHeight="1" thickBot="1">
      <c r="A11" s="5" t="s">
        <v>503</v>
      </c>
      <c r="B11" s="5">
        <v>1</v>
      </c>
      <c r="C11" s="5">
        <v>1</v>
      </c>
      <c r="D11" s="5"/>
      <c r="E11" s="80" t="s">
        <v>400</v>
      </c>
      <c r="F11" s="31" t="s">
        <v>31</v>
      </c>
      <c r="G11" s="37">
        <v>10426</v>
      </c>
      <c r="H11" s="37">
        <v>420</v>
      </c>
      <c r="I11" s="34"/>
      <c r="J11" s="34"/>
      <c r="K11" s="34"/>
      <c r="L11" s="34">
        <f>G11-H11</f>
        <v>10006</v>
      </c>
      <c r="M11" s="9"/>
    </row>
    <row r="12" spans="1:13" ht="45" customHeight="1" thickBot="1">
      <c r="A12" s="5" t="s">
        <v>504</v>
      </c>
      <c r="B12" s="5">
        <v>1</v>
      </c>
      <c r="C12" s="5"/>
      <c r="D12" s="5">
        <v>1</v>
      </c>
      <c r="E12" s="80" t="s">
        <v>352</v>
      </c>
      <c r="F12" s="31" t="s">
        <v>31</v>
      </c>
      <c r="G12" s="37">
        <v>10426</v>
      </c>
      <c r="H12" s="37">
        <v>420</v>
      </c>
      <c r="I12" s="34"/>
      <c r="J12" s="34"/>
      <c r="K12" s="34"/>
      <c r="L12" s="34">
        <f t="shared" si="0"/>
        <v>10006</v>
      </c>
      <c r="M12" s="9"/>
    </row>
    <row r="13" spans="1:21" ht="45" customHeight="1" thickBot="1">
      <c r="A13" s="5" t="s">
        <v>505</v>
      </c>
      <c r="B13" s="5">
        <v>1</v>
      </c>
      <c r="C13" s="5">
        <v>1</v>
      </c>
      <c r="D13" s="5"/>
      <c r="E13" s="80" t="s">
        <v>353</v>
      </c>
      <c r="F13" s="31" t="s">
        <v>31</v>
      </c>
      <c r="G13" s="37">
        <v>10426</v>
      </c>
      <c r="H13" s="37">
        <v>420</v>
      </c>
      <c r="I13" s="34"/>
      <c r="J13" s="34"/>
      <c r="K13" s="34"/>
      <c r="L13" s="34">
        <f t="shared" si="0"/>
        <v>10006</v>
      </c>
      <c r="M13" s="9"/>
      <c r="U13" s="2" t="s">
        <v>289</v>
      </c>
    </row>
    <row r="14" spans="1:13" ht="45" customHeight="1" thickBot="1">
      <c r="A14" s="5" t="s">
        <v>506</v>
      </c>
      <c r="B14" s="5">
        <v>1</v>
      </c>
      <c r="C14" s="5">
        <v>1</v>
      </c>
      <c r="D14" s="5"/>
      <c r="E14" s="80" t="s">
        <v>354</v>
      </c>
      <c r="F14" s="31" t="s">
        <v>31</v>
      </c>
      <c r="G14" s="37">
        <v>10426</v>
      </c>
      <c r="H14" s="37">
        <v>420</v>
      </c>
      <c r="I14" s="190"/>
      <c r="J14" s="190"/>
      <c r="K14" s="190"/>
      <c r="L14" s="34">
        <f t="shared" si="0"/>
        <v>10006</v>
      </c>
      <c r="M14" s="9"/>
    </row>
    <row r="15" spans="1:13" ht="25.5" customHeight="1" thickTop="1">
      <c r="A15" s="104"/>
      <c r="B15" s="109">
        <f>SUM(B6:B14)</f>
        <v>9</v>
      </c>
      <c r="C15" s="109">
        <f>SUM(C6:C14)</f>
        <v>6</v>
      </c>
      <c r="D15" s="109">
        <f>SUM(D6:D14)</f>
        <v>3</v>
      </c>
      <c r="E15" s="110"/>
      <c r="F15" s="109" t="s">
        <v>7</v>
      </c>
      <c r="G15" s="119">
        <f>SUM(G6:G14)</f>
        <v>93834</v>
      </c>
      <c r="H15" s="119">
        <f>SUM(H6:H14)</f>
        <v>3780</v>
      </c>
      <c r="I15" s="119">
        <f>SUM(I6:I14)</f>
        <v>0</v>
      </c>
      <c r="J15" s="119">
        <f>SUM(J6:J14)</f>
        <v>0</v>
      </c>
      <c r="K15" s="119">
        <f>SUM(K6:K14)</f>
        <v>0</v>
      </c>
      <c r="L15" s="119">
        <f>SUM(L6:L14)</f>
        <v>90054</v>
      </c>
      <c r="M15" s="112"/>
    </row>
    <row r="16" spans="1:13" ht="15" customHeight="1">
      <c r="A16" s="336" t="s">
        <v>10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</row>
    <row r="17" spans="1:13" ht="15" customHeight="1">
      <c r="A17" s="336" t="str">
        <f>A2</f>
        <v>ADMINISTRACIÓN 2018-2021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</row>
    <row r="18" spans="1:13" ht="15" customHeight="1">
      <c r="A18" s="336" t="str">
        <f>A3</f>
        <v>Nómina que corresponde a la 2DA (SEGUNDA) quincena del mes de AGOSTO de 2020.</v>
      </c>
      <c r="B18" s="336"/>
      <c r="C18" s="336"/>
      <c r="D18" s="336"/>
      <c r="E18" s="336"/>
      <c r="F18" s="336"/>
      <c r="G18" s="336"/>
      <c r="H18" s="336"/>
      <c r="I18" s="336"/>
      <c r="J18" s="336"/>
      <c r="K18" s="336"/>
      <c r="L18" s="336"/>
      <c r="M18" s="336"/>
    </row>
    <row r="19" spans="1:13" ht="15" customHeight="1">
      <c r="A19" s="337" t="s">
        <v>265</v>
      </c>
      <c r="B19" s="337"/>
      <c r="C19" s="337"/>
      <c r="D19" s="337"/>
      <c r="E19" s="337"/>
      <c r="F19" s="337"/>
      <c r="G19" s="337"/>
      <c r="H19" s="337"/>
      <c r="I19" s="337"/>
      <c r="J19" s="337"/>
      <c r="K19" s="337"/>
      <c r="L19" s="337"/>
      <c r="M19" s="337"/>
    </row>
    <row r="20" spans="1:13" ht="24.75" customHeight="1">
      <c r="A20" s="46" t="str">
        <f>A5</f>
        <v>O.G</v>
      </c>
      <c r="B20" s="44" t="s">
        <v>23</v>
      </c>
      <c r="C20" s="44" t="s">
        <v>17</v>
      </c>
      <c r="D20" s="44" t="s">
        <v>18</v>
      </c>
      <c r="E20" s="47" t="str">
        <f>E5</f>
        <v>NOMBRE</v>
      </c>
      <c r="F20" s="46" t="str">
        <f>F5</f>
        <v>PUESTO</v>
      </c>
      <c r="G20" s="46" t="str">
        <f>G5</f>
        <v>SUELDO</v>
      </c>
      <c r="H20" s="46" t="str">
        <f>H5</f>
        <v>RETENCION</v>
      </c>
      <c r="I20" s="46" t="str">
        <f>I5</f>
        <v>S.E.</v>
      </c>
      <c r="J20" s="81" t="s">
        <v>72</v>
      </c>
      <c r="K20" s="204" t="s">
        <v>283</v>
      </c>
      <c r="L20" s="46" t="str">
        <f>L5</f>
        <v>SUELDO NETO</v>
      </c>
      <c r="M20" s="46" t="str">
        <f>M5</f>
        <v>FIRMA</v>
      </c>
    </row>
    <row r="21" spans="1:13" ht="45" customHeight="1" thickBot="1">
      <c r="A21" s="54" t="s">
        <v>507</v>
      </c>
      <c r="B21" s="54">
        <v>1</v>
      </c>
      <c r="C21" s="54">
        <v>1</v>
      </c>
      <c r="D21" s="54"/>
      <c r="E21" s="57" t="s">
        <v>341</v>
      </c>
      <c r="F21" s="58" t="s">
        <v>342</v>
      </c>
      <c r="G21" s="55">
        <v>27242</v>
      </c>
      <c r="H21" s="55">
        <v>1320</v>
      </c>
      <c r="I21" s="55"/>
      <c r="J21" s="55"/>
      <c r="K21" s="55"/>
      <c r="L21" s="55">
        <f>G21-H21+I21+J21+K21</f>
        <v>25922</v>
      </c>
      <c r="M21" s="74"/>
    </row>
    <row r="22" spans="1:13" ht="45" customHeight="1" thickBot="1">
      <c r="A22" s="54" t="s">
        <v>508</v>
      </c>
      <c r="B22" s="5">
        <v>1</v>
      </c>
      <c r="C22" s="5"/>
      <c r="D22" s="5">
        <v>1</v>
      </c>
      <c r="E22" s="29" t="s">
        <v>11</v>
      </c>
      <c r="F22" s="33" t="s">
        <v>280</v>
      </c>
      <c r="G22" s="34">
        <v>8268</v>
      </c>
      <c r="H22" s="34">
        <v>460</v>
      </c>
      <c r="I22" s="34"/>
      <c r="J22" s="34"/>
      <c r="K22" s="34"/>
      <c r="L22" s="34">
        <f>G22-H22+I22+J22+K22</f>
        <v>7808</v>
      </c>
      <c r="M22" s="6"/>
    </row>
    <row r="23" spans="1:13" ht="45" customHeight="1" thickBot="1">
      <c r="A23" s="54" t="s">
        <v>509</v>
      </c>
      <c r="B23" s="5">
        <v>1</v>
      </c>
      <c r="C23" s="5"/>
      <c r="D23" s="5">
        <v>1</v>
      </c>
      <c r="E23" s="29" t="s">
        <v>355</v>
      </c>
      <c r="F23" s="31" t="s">
        <v>12</v>
      </c>
      <c r="G23" s="34">
        <v>4315</v>
      </c>
      <c r="H23" s="34"/>
      <c r="I23" s="34">
        <v>90</v>
      </c>
      <c r="J23" s="34"/>
      <c r="K23" s="34"/>
      <c r="L23" s="34">
        <f>G23-H23+I23+J23+K23</f>
        <v>4405</v>
      </c>
      <c r="M23" s="6"/>
    </row>
    <row r="24" spans="1:13" ht="45" customHeight="1" thickBot="1">
      <c r="A24" s="54" t="s">
        <v>510</v>
      </c>
      <c r="B24" s="5">
        <v>1</v>
      </c>
      <c r="C24" s="5"/>
      <c r="D24" s="5">
        <v>1</v>
      </c>
      <c r="E24" s="29" t="s">
        <v>358</v>
      </c>
      <c r="F24" s="31" t="s">
        <v>280</v>
      </c>
      <c r="G24" s="34">
        <v>4315</v>
      </c>
      <c r="H24" s="34"/>
      <c r="I24" s="34">
        <v>90</v>
      </c>
      <c r="J24" s="34"/>
      <c r="K24" s="34"/>
      <c r="L24" s="34">
        <f>G24-H24+I24+J24+K24</f>
        <v>4405</v>
      </c>
      <c r="M24" s="9"/>
    </row>
    <row r="25" spans="1:13" ht="25.5" customHeight="1">
      <c r="A25" s="113"/>
      <c r="B25" s="109">
        <f>SUM(B21:B24)</f>
        <v>4</v>
      </c>
      <c r="C25" s="109">
        <f>SUM(C21:C24)</f>
        <v>1</v>
      </c>
      <c r="D25" s="109">
        <f>SUM(D21:D24)</f>
        <v>3</v>
      </c>
      <c r="E25" s="114"/>
      <c r="F25" s="109" t="s">
        <v>7</v>
      </c>
      <c r="G25" s="108">
        <f aca="true" t="shared" si="1" ref="G25:L25">SUM(G21:G24)</f>
        <v>44140</v>
      </c>
      <c r="H25" s="108">
        <f t="shared" si="1"/>
        <v>1780</v>
      </c>
      <c r="I25" s="108">
        <f t="shared" si="1"/>
        <v>180</v>
      </c>
      <c r="J25" s="108">
        <f t="shared" si="1"/>
        <v>0</v>
      </c>
      <c r="K25" s="108">
        <f t="shared" si="1"/>
        <v>0</v>
      </c>
      <c r="L25" s="108">
        <f t="shared" si="1"/>
        <v>42540</v>
      </c>
      <c r="M25" s="115"/>
    </row>
    <row r="26" spans="1:13" ht="15" customHeight="1">
      <c r="A26" s="336" t="s">
        <v>10</v>
      </c>
      <c r="B26" s="336"/>
      <c r="C26" s="336"/>
      <c r="D26" s="336"/>
      <c r="E26" s="336"/>
      <c r="F26" s="336"/>
      <c r="G26" s="336"/>
      <c r="H26" s="336"/>
      <c r="I26" s="336"/>
      <c r="J26" s="336"/>
      <c r="K26" s="336"/>
      <c r="L26" s="336"/>
      <c r="M26" s="336"/>
    </row>
    <row r="27" spans="1:13" ht="12.75" customHeight="1">
      <c r="A27" s="336" t="str">
        <f>A2</f>
        <v>ADMINISTRACIÓN 2018-2021</v>
      </c>
      <c r="B27" s="336"/>
      <c r="C27" s="336"/>
      <c r="D27" s="336"/>
      <c r="E27" s="336"/>
      <c r="F27" s="336"/>
      <c r="G27" s="336"/>
      <c r="H27" s="336"/>
      <c r="I27" s="336"/>
      <c r="J27" s="336"/>
      <c r="K27" s="336"/>
      <c r="L27" s="336"/>
      <c r="M27" s="336"/>
    </row>
    <row r="28" spans="1:13" ht="18.75" customHeight="1">
      <c r="A28" s="336" t="str">
        <f>A3</f>
        <v>Nómina que corresponde a la 2DA (SEGUNDA) quincena del mes de AGOSTO de 2020.</v>
      </c>
      <c r="B28" s="336"/>
      <c r="C28" s="336"/>
      <c r="D28" s="336"/>
      <c r="E28" s="336"/>
      <c r="F28" s="336"/>
      <c r="G28" s="336"/>
      <c r="H28" s="336"/>
      <c r="I28" s="336"/>
      <c r="J28" s="336"/>
      <c r="K28" s="336"/>
      <c r="L28" s="336"/>
      <c r="M28" s="336"/>
    </row>
    <row r="29" spans="1:13" ht="25.5" customHeight="1">
      <c r="A29" s="337" t="s">
        <v>405</v>
      </c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</row>
    <row r="30" spans="1:13" ht="25.5" customHeight="1">
      <c r="A30" s="298" t="s">
        <v>8</v>
      </c>
      <c r="B30" s="299" t="s">
        <v>23</v>
      </c>
      <c r="C30" s="299" t="s">
        <v>17</v>
      </c>
      <c r="D30" s="299" t="s">
        <v>18</v>
      </c>
      <c r="E30" s="298" t="s">
        <v>0</v>
      </c>
      <c r="F30" s="298" t="s">
        <v>1</v>
      </c>
      <c r="G30" s="298" t="s">
        <v>2</v>
      </c>
      <c r="H30" s="298" t="s">
        <v>3</v>
      </c>
      <c r="I30" s="298" t="s">
        <v>4</v>
      </c>
      <c r="J30" s="81" t="s">
        <v>72</v>
      </c>
      <c r="K30" s="204" t="s">
        <v>283</v>
      </c>
      <c r="L30" s="298" t="s">
        <v>5</v>
      </c>
      <c r="M30" s="298" t="s">
        <v>6</v>
      </c>
    </row>
    <row r="31" spans="1:13" ht="50.25" customHeight="1" thickBot="1">
      <c r="A31" s="54" t="s">
        <v>511</v>
      </c>
      <c r="B31" s="54">
        <v>1</v>
      </c>
      <c r="C31" s="54">
        <v>1</v>
      </c>
      <c r="D31" s="255"/>
      <c r="E31" s="67" t="s">
        <v>57</v>
      </c>
      <c r="F31" s="303" t="s">
        <v>408</v>
      </c>
      <c r="G31" s="69">
        <v>17640</v>
      </c>
      <c r="H31" s="69">
        <v>950</v>
      </c>
      <c r="I31" s="69"/>
      <c r="J31" s="69"/>
      <c r="K31" s="69"/>
      <c r="L31" s="69">
        <f>G31-H31+I31</f>
        <v>16690</v>
      </c>
      <c r="M31" s="74"/>
    </row>
    <row r="32" spans="1:13" ht="50.25" customHeight="1" thickBot="1">
      <c r="A32" s="54" t="s">
        <v>512</v>
      </c>
      <c r="B32" s="5">
        <v>1</v>
      </c>
      <c r="C32" s="5"/>
      <c r="D32" s="5">
        <v>1</v>
      </c>
      <c r="E32" s="187" t="s">
        <v>16</v>
      </c>
      <c r="F32" s="84" t="s">
        <v>12</v>
      </c>
      <c r="G32" s="37">
        <v>5690</v>
      </c>
      <c r="H32" s="37">
        <v>190</v>
      </c>
      <c r="I32" s="37"/>
      <c r="J32" s="37"/>
      <c r="K32" s="37"/>
      <c r="L32" s="37">
        <f>G32-H32+I32</f>
        <v>5500</v>
      </c>
      <c r="M32" s="6"/>
    </row>
    <row r="33" spans="1:13" ht="25.5" customHeight="1" thickTop="1">
      <c r="A33" s="104"/>
      <c r="B33" s="109">
        <f>SUM(B31:B32)</f>
        <v>2</v>
      </c>
      <c r="C33" s="109">
        <f>SUM(C31:C32)</f>
        <v>1</v>
      </c>
      <c r="D33" s="109">
        <f>SUM(D31:D32)</f>
        <v>1</v>
      </c>
      <c r="E33" s="105"/>
      <c r="F33" s="109" t="s">
        <v>7</v>
      </c>
      <c r="G33" s="119">
        <f aca="true" t="shared" si="2" ref="G33:L33">SUM(G31:G32)</f>
        <v>23330</v>
      </c>
      <c r="H33" s="119">
        <f t="shared" si="2"/>
        <v>1140</v>
      </c>
      <c r="I33" s="119">
        <f t="shared" si="2"/>
        <v>0</v>
      </c>
      <c r="J33" s="119">
        <f t="shared" si="2"/>
        <v>0</v>
      </c>
      <c r="K33" s="119">
        <f t="shared" si="2"/>
        <v>0</v>
      </c>
      <c r="L33" s="119">
        <f t="shared" si="2"/>
        <v>22190</v>
      </c>
      <c r="M33" s="112"/>
    </row>
    <row r="34" spans="1:13" ht="15" customHeight="1">
      <c r="A34" s="336" t="s">
        <v>10</v>
      </c>
      <c r="B34" s="336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6"/>
    </row>
    <row r="35" spans="1:13" ht="15" customHeight="1">
      <c r="A35" s="336" t="str">
        <f>A2</f>
        <v>ADMINISTRACIÓN 2018-2021</v>
      </c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</row>
    <row r="36" spans="1:13" ht="15" customHeight="1">
      <c r="A36" s="336" t="str">
        <f>A3</f>
        <v>Nómina que corresponde a la 2DA (SEGUNDA) quincena del mes de AGOSTO de 2020.</v>
      </c>
      <c r="B36" s="336"/>
      <c r="C36" s="336"/>
      <c r="D36" s="336"/>
      <c r="E36" s="336"/>
      <c r="F36" s="336"/>
      <c r="G36" s="336"/>
      <c r="H36" s="336"/>
      <c r="I36" s="336"/>
      <c r="J36" s="336"/>
      <c r="K36" s="336"/>
      <c r="L36" s="336"/>
      <c r="M36" s="336"/>
    </row>
    <row r="37" spans="1:13" ht="15" customHeight="1">
      <c r="A37" s="337" t="s">
        <v>406</v>
      </c>
      <c r="B37" s="337"/>
      <c r="C37" s="337"/>
      <c r="D37" s="337"/>
      <c r="E37" s="337"/>
      <c r="F37" s="337"/>
      <c r="G37" s="337"/>
      <c r="H37" s="337"/>
      <c r="I37" s="337"/>
      <c r="J37" s="337"/>
      <c r="K37" s="337"/>
      <c r="L37" s="337"/>
      <c r="M37" s="337"/>
    </row>
    <row r="38" spans="1:13" ht="24.75" customHeight="1">
      <c r="A38" s="48" t="s">
        <v>8</v>
      </c>
      <c r="B38" s="44" t="s">
        <v>23</v>
      </c>
      <c r="C38" s="44" t="s">
        <v>17</v>
      </c>
      <c r="D38" s="44" t="s">
        <v>18</v>
      </c>
      <c r="E38" s="48" t="s">
        <v>0</v>
      </c>
      <c r="F38" s="48" t="s">
        <v>1</v>
      </c>
      <c r="G38" s="48" t="s">
        <v>2</v>
      </c>
      <c r="H38" s="48" t="s">
        <v>3</v>
      </c>
      <c r="I38" s="48" t="s">
        <v>4</v>
      </c>
      <c r="J38" s="81" t="s">
        <v>72</v>
      </c>
      <c r="K38" s="204" t="s">
        <v>283</v>
      </c>
      <c r="L38" s="48" t="s">
        <v>5</v>
      </c>
      <c r="M38" s="48" t="s">
        <v>6</v>
      </c>
    </row>
    <row r="39" spans="1:13" ht="54" customHeight="1" thickBot="1">
      <c r="A39" s="54" t="s">
        <v>513</v>
      </c>
      <c r="B39" s="54">
        <v>1</v>
      </c>
      <c r="C39" s="54"/>
      <c r="D39" s="54">
        <v>1</v>
      </c>
      <c r="E39" s="57" t="s">
        <v>343</v>
      </c>
      <c r="F39" s="73" t="s">
        <v>407</v>
      </c>
      <c r="G39" s="55">
        <v>17881</v>
      </c>
      <c r="H39" s="55">
        <v>950</v>
      </c>
      <c r="I39" s="55"/>
      <c r="J39" s="55"/>
      <c r="K39" s="55"/>
      <c r="L39" s="55">
        <f>G39-H39+I39</f>
        <v>16931</v>
      </c>
      <c r="M39" s="74"/>
    </row>
    <row r="40" spans="1:13" ht="50.25" customHeight="1" thickBot="1">
      <c r="A40" s="54" t="s">
        <v>514</v>
      </c>
      <c r="B40" s="5">
        <v>1</v>
      </c>
      <c r="C40" s="5"/>
      <c r="D40" s="5">
        <v>1</v>
      </c>
      <c r="E40" s="29" t="s">
        <v>463</v>
      </c>
      <c r="F40" s="31" t="s">
        <v>12</v>
      </c>
      <c r="G40" s="37">
        <v>5690</v>
      </c>
      <c r="H40" s="37">
        <v>190</v>
      </c>
      <c r="I40" s="37"/>
      <c r="J40" s="37"/>
      <c r="K40" s="37"/>
      <c r="L40" s="37">
        <f>G40-H40+I40</f>
        <v>5500</v>
      </c>
      <c r="M40" s="9"/>
    </row>
    <row r="41" spans="1:13" s="10" customFormat="1" ht="51" customHeight="1" thickBot="1">
      <c r="A41" s="54" t="s">
        <v>515</v>
      </c>
      <c r="B41" s="13">
        <v>1</v>
      </c>
      <c r="C41" s="13">
        <v>1</v>
      </c>
      <c r="D41" s="13"/>
      <c r="E41" s="80" t="s">
        <v>55</v>
      </c>
      <c r="F41" s="84" t="s">
        <v>56</v>
      </c>
      <c r="G41" s="37">
        <v>11004</v>
      </c>
      <c r="H41" s="37">
        <v>420</v>
      </c>
      <c r="I41" s="50"/>
      <c r="J41" s="50"/>
      <c r="K41" s="50"/>
      <c r="L41" s="37">
        <f>G41-H41+I41</f>
        <v>10584</v>
      </c>
      <c r="M41" s="9"/>
    </row>
    <row r="42" spans="1:13" ht="25.5" customHeight="1" thickTop="1">
      <c r="A42" s="104"/>
      <c r="B42" s="109">
        <f>SUM(B39:B41)</f>
        <v>3</v>
      </c>
      <c r="C42" s="109">
        <f>SUM(C39:C41)</f>
        <v>1</v>
      </c>
      <c r="D42" s="109">
        <f>SUM(D39:D41)</f>
        <v>2</v>
      </c>
      <c r="E42" s="105"/>
      <c r="F42" s="109" t="s">
        <v>7</v>
      </c>
      <c r="G42" s="119">
        <f aca="true" t="shared" si="3" ref="G42:L42">SUM(G39:G41)</f>
        <v>34575</v>
      </c>
      <c r="H42" s="119">
        <f t="shared" si="3"/>
        <v>1560</v>
      </c>
      <c r="I42" s="119">
        <f t="shared" si="3"/>
        <v>0</v>
      </c>
      <c r="J42" s="119">
        <f t="shared" si="3"/>
        <v>0</v>
      </c>
      <c r="K42" s="119">
        <f t="shared" si="3"/>
        <v>0</v>
      </c>
      <c r="L42" s="119">
        <f t="shared" si="3"/>
        <v>33015</v>
      </c>
      <c r="M42" s="112"/>
    </row>
    <row r="43" spans="1:13" ht="15" customHeight="1">
      <c r="A43" s="341" t="s">
        <v>10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</row>
    <row r="44" spans="1:13" ht="15" customHeight="1">
      <c r="A44" s="341" t="s">
        <v>373</v>
      </c>
      <c r="B44" s="341"/>
      <c r="C44" s="341"/>
      <c r="D44" s="341"/>
      <c r="E44" s="341"/>
      <c r="F44" s="341"/>
      <c r="G44" s="341"/>
      <c r="H44" s="341"/>
      <c r="I44" s="341"/>
      <c r="J44" s="341"/>
      <c r="K44" s="341"/>
      <c r="L44" s="341"/>
      <c r="M44" s="341"/>
    </row>
    <row r="45" spans="1:13" ht="15" customHeight="1">
      <c r="A45" s="341" t="str">
        <f>A3</f>
        <v>Nómina que corresponde a la 2DA (SEGUNDA) quincena del mes de AGOSTO de 2020.</v>
      </c>
      <c r="B45" s="341"/>
      <c r="C45" s="341"/>
      <c r="D45" s="341"/>
      <c r="E45" s="341"/>
      <c r="F45" s="341"/>
      <c r="G45" s="341"/>
      <c r="H45" s="341"/>
      <c r="I45" s="341"/>
      <c r="J45" s="341"/>
      <c r="K45" s="341"/>
      <c r="L45" s="341"/>
      <c r="M45" s="341"/>
    </row>
    <row r="46" spans="1:13" ht="15" customHeight="1">
      <c r="A46" s="342" t="s">
        <v>409</v>
      </c>
      <c r="B46" s="342"/>
      <c r="C46" s="342"/>
      <c r="D46" s="342"/>
      <c r="E46" s="342"/>
      <c r="F46" s="342"/>
      <c r="G46" s="342"/>
      <c r="H46" s="342"/>
      <c r="I46" s="342"/>
      <c r="J46" s="342"/>
      <c r="K46" s="342"/>
      <c r="L46" s="342"/>
      <c r="M46" s="342"/>
    </row>
    <row r="47" spans="1:13" ht="24.75" customHeight="1">
      <c r="A47" s="48" t="s">
        <v>8</v>
      </c>
      <c r="B47" s="44" t="s">
        <v>23</v>
      </c>
      <c r="C47" s="44" t="s">
        <v>17</v>
      </c>
      <c r="D47" s="44" t="s">
        <v>18</v>
      </c>
      <c r="E47" s="48" t="s">
        <v>0</v>
      </c>
      <c r="F47" s="48" t="s">
        <v>1</v>
      </c>
      <c r="G47" s="48" t="s">
        <v>2</v>
      </c>
      <c r="H47" s="48" t="s">
        <v>3</v>
      </c>
      <c r="I47" s="48" t="s">
        <v>4</v>
      </c>
      <c r="J47" s="81" t="s">
        <v>72</v>
      </c>
      <c r="K47" s="204" t="s">
        <v>283</v>
      </c>
      <c r="L47" s="48" t="s">
        <v>5</v>
      </c>
      <c r="M47" s="48" t="s">
        <v>6</v>
      </c>
    </row>
    <row r="48" spans="1:13" ht="51" customHeight="1" thickBot="1">
      <c r="A48" s="54" t="s">
        <v>516</v>
      </c>
      <c r="B48" s="54">
        <v>1</v>
      </c>
      <c r="C48" s="54">
        <v>1</v>
      </c>
      <c r="D48" s="54"/>
      <c r="E48" s="56" t="s">
        <v>27</v>
      </c>
      <c r="F48" s="58" t="s">
        <v>315</v>
      </c>
      <c r="G48" s="55">
        <v>17881</v>
      </c>
      <c r="H48" s="55">
        <v>950</v>
      </c>
      <c r="I48" s="55"/>
      <c r="J48" s="55"/>
      <c r="K48" s="55"/>
      <c r="L48" s="55">
        <f>G48-H48+I48+K48</f>
        <v>16931</v>
      </c>
      <c r="M48" s="223"/>
    </row>
    <row r="49" spans="1:13" ht="15">
      <c r="A49" s="344" t="s">
        <v>229</v>
      </c>
      <c r="B49" s="344"/>
      <c r="C49" s="344"/>
      <c r="D49" s="344"/>
      <c r="E49" s="344"/>
      <c r="F49" s="344"/>
      <c r="G49" s="344"/>
      <c r="H49" s="344"/>
      <c r="I49" s="344"/>
      <c r="J49" s="344"/>
      <c r="K49" s="344"/>
      <c r="L49" s="344"/>
      <c r="M49" s="344"/>
    </row>
    <row r="50" spans="1:13" ht="24.75" customHeight="1">
      <c r="A50" s="48" t="s">
        <v>8</v>
      </c>
      <c r="B50" s="44" t="s">
        <v>23</v>
      </c>
      <c r="C50" s="44" t="s">
        <v>17</v>
      </c>
      <c r="D50" s="44" t="s">
        <v>18</v>
      </c>
      <c r="E50" s="48" t="s">
        <v>0</v>
      </c>
      <c r="F50" s="48" t="s">
        <v>1</v>
      </c>
      <c r="G50" s="48" t="s">
        <v>2</v>
      </c>
      <c r="H50" s="48" t="s">
        <v>3</v>
      </c>
      <c r="I50" s="48" t="s">
        <v>4</v>
      </c>
      <c r="J50" s="81" t="s">
        <v>72</v>
      </c>
      <c r="K50" s="204" t="s">
        <v>283</v>
      </c>
      <c r="L50" s="48" t="s">
        <v>5</v>
      </c>
      <c r="M50" s="48" t="s">
        <v>6</v>
      </c>
    </row>
    <row r="51" spans="1:13" ht="51" customHeight="1" thickBot="1">
      <c r="A51" s="5" t="s">
        <v>517</v>
      </c>
      <c r="B51" s="5">
        <v>1</v>
      </c>
      <c r="C51" s="5"/>
      <c r="D51" s="5">
        <v>1</v>
      </c>
      <c r="E51" s="29" t="s">
        <v>337</v>
      </c>
      <c r="F51" s="30" t="s">
        <v>385</v>
      </c>
      <c r="G51" s="37">
        <v>6599</v>
      </c>
      <c r="H51" s="37">
        <v>210</v>
      </c>
      <c r="I51" s="37"/>
      <c r="L51" s="34">
        <f>G51-H51+I51</f>
        <v>6389</v>
      </c>
      <c r="M51" s="12"/>
    </row>
    <row r="52" spans="1:13" ht="51" customHeight="1" thickBot="1">
      <c r="A52" s="5" t="s">
        <v>518</v>
      </c>
      <c r="B52" s="5">
        <v>1</v>
      </c>
      <c r="C52" s="5"/>
      <c r="D52" s="5">
        <v>1</v>
      </c>
      <c r="E52" s="29" t="s">
        <v>28</v>
      </c>
      <c r="F52" s="62" t="s">
        <v>389</v>
      </c>
      <c r="G52" s="34">
        <v>4992</v>
      </c>
      <c r="H52" s="34"/>
      <c r="I52" s="34">
        <v>90</v>
      </c>
      <c r="J52" s="34"/>
      <c r="K52" s="34"/>
      <c r="L52" s="34">
        <f>G52-H52+I52</f>
        <v>5082</v>
      </c>
      <c r="M52" s="12"/>
    </row>
    <row r="53" spans="1:13" ht="51" customHeight="1" thickBot="1">
      <c r="A53" s="5" t="s">
        <v>519</v>
      </c>
      <c r="B53" s="8">
        <v>1</v>
      </c>
      <c r="C53" s="8"/>
      <c r="D53" s="8">
        <v>1</v>
      </c>
      <c r="E53" s="201" t="s">
        <v>39</v>
      </c>
      <c r="F53" s="75" t="s">
        <v>387</v>
      </c>
      <c r="G53" s="41">
        <v>6599</v>
      </c>
      <c r="H53" s="41">
        <v>210</v>
      </c>
      <c r="I53" s="41"/>
      <c r="J53" s="41"/>
      <c r="K53" s="41"/>
      <c r="L53" s="34">
        <f>G53-H53+I53</f>
        <v>6389</v>
      </c>
      <c r="M53" s="16"/>
    </row>
    <row r="54" spans="1:13" ht="51" customHeight="1" thickBot="1">
      <c r="A54" s="5" t="s">
        <v>520</v>
      </c>
      <c r="B54" s="5">
        <v>1</v>
      </c>
      <c r="C54" s="5"/>
      <c r="D54" s="5">
        <v>1</v>
      </c>
      <c r="E54" s="49" t="s">
        <v>22</v>
      </c>
      <c r="F54" s="62" t="s">
        <v>386</v>
      </c>
      <c r="G54" s="53">
        <v>5680</v>
      </c>
      <c r="H54" s="53">
        <v>150</v>
      </c>
      <c r="I54" s="53"/>
      <c r="J54" s="53"/>
      <c r="K54" s="53"/>
      <c r="L54" s="34">
        <f>G54-H54+I54</f>
        <v>5530</v>
      </c>
      <c r="M54" s="17"/>
    </row>
    <row r="55" spans="1:13" ht="51" customHeight="1" thickBot="1">
      <c r="A55" s="5" t="s">
        <v>521</v>
      </c>
      <c r="B55" s="5">
        <v>1</v>
      </c>
      <c r="C55" s="5"/>
      <c r="D55" s="5">
        <v>1</v>
      </c>
      <c r="E55" s="49" t="s">
        <v>445</v>
      </c>
      <c r="F55" s="62" t="s">
        <v>32</v>
      </c>
      <c r="G55" s="53">
        <v>3024</v>
      </c>
      <c r="H55" s="53"/>
      <c r="I55" s="53">
        <v>100</v>
      </c>
      <c r="J55" s="53"/>
      <c r="K55" s="53"/>
      <c r="L55" s="34">
        <v>3124</v>
      </c>
      <c r="M55" s="17"/>
    </row>
    <row r="56" spans="1:13" ht="25.5" customHeight="1" thickTop="1">
      <c r="A56" s="104"/>
      <c r="B56" s="104"/>
      <c r="C56" s="104"/>
      <c r="D56" s="104"/>
      <c r="E56" s="105"/>
      <c r="F56" s="118" t="s">
        <v>222</v>
      </c>
      <c r="G56" s="119">
        <f>SUM(G48:G55)</f>
        <v>44775</v>
      </c>
      <c r="H56" s="119">
        <f>SUM(H48:H55)</f>
        <v>1520</v>
      </c>
      <c r="I56" s="119">
        <f>SUM(I48:I55)</f>
        <v>190</v>
      </c>
      <c r="J56" s="119">
        <f>SUM(J48:J54)</f>
        <v>0</v>
      </c>
      <c r="K56" s="119">
        <f>SUM(K48:K54)</f>
        <v>0</v>
      </c>
      <c r="L56" s="119">
        <f>SUM(L48:L55)</f>
        <v>43445</v>
      </c>
      <c r="M56" s="115"/>
    </row>
    <row r="57" spans="1:13" ht="15.75" customHeight="1">
      <c r="A57" s="345" t="s">
        <v>230</v>
      </c>
      <c r="B57" s="345"/>
      <c r="C57" s="345"/>
      <c r="D57" s="345"/>
      <c r="E57" s="345"/>
      <c r="F57" s="345"/>
      <c r="G57" s="345"/>
      <c r="H57" s="345"/>
      <c r="I57" s="345"/>
      <c r="J57" s="345"/>
      <c r="K57" s="345"/>
      <c r="L57" s="345"/>
      <c r="M57" s="345"/>
    </row>
    <row r="58" spans="1:13" ht="24.75" customHeight="1">
      <c r="A58" s="48" t="s">
        <v>8</v>
      </c>
      <c r="B58" s="44" t="s">
        <v>23</v>
      </c>
      <c r="C58" s="44" t="s">
        <v>17</v>
      </c>
      <c r="D58" s="44" t="s">
        <v>18</v>
      </c>
      <c r="E58" s="48" t="s">
        <v>0</v>
      </c>
      <c r="F58" s="48" t="s">
        <v>1</v>
      </c>
      <c r="G58" s="48" t="s">
        <v>2</v>
      </c>
      <c r="H58" s="48" t="s">
        <v>3</v>
      </c>
      <c r="I58" s="48" t="s">
        <v>4</v>
      </c>
      <c r="J58" s="81" t="s">
        <v>72</v>
      </c>
      <c r="K58" s="204" t="s">
        <v>283</v>
      </c>
      <c r="L58" s="48" t="s">
        <v>5</v>
      </c>
      <c r="M58" s="48" t="s">
        <v>6</v>
      </c>
    </row>
    <row r="59" spans="1:13" ht="51" customHeight="1" thickBot="1">
      <c r="A59" s="5" t="s">
        <v>522</v>
      </c>
      <c r="B59" s="5">
        <v>1</v>
      </c>
      <c r="C59" s="5"/>
      <c r="D59" s="5">
        <v>1</v>
      </c>
      <c r="E59" s="29" t="s">
        <v>25</v>
      </c>
      <c r="F59" s="33" t="s">
        <v>33</v>
      </c>
      <c r="G59" s="34">
        <v>5680</v>
      </c>
      <c r="H59" s="37"/>
      <c r="I59" s="37">
        <v>90</v>
      </c>
      <c r="J59" s="37"/>
      <c r="K59" s="37"/>
      <c r="L59" s="53">
        <f>G59-H59+I59+K59</f>
        <v>5770</v>
      </c>
      <c r="M59" s="12"/>
    </row>
    <row r="60" spans="1:13" ht="51" customHeight="1" thickBot="1">
      <c r="A60" s="5" t="s">
        <v>523</v>
      </c>
      <c r="B60" s="5">
        <v>1</v>
      </c>
      <c r="C60" s="5">
        <v>1</v>
      </c>
      <c r="D60" s="5"/>
      <c r="E60" s="29" t="s">
        <v>252</v>
      </c>
      <c r="F60" s="33" t="s">
        <v>15</v>
      </c>
      <c r="G60" s="37">
        <v>4368</v>
      </c>
      <c r="H60" s="37"/>
      <c r="I60" s="37">
        <v>90</v>
      </c>
      <c r="J60" s="37"/>
      <c r="K60" s="37">
        <v>500</v>
      </c>
      <c r="L60" s="34">
        <f>G60-H60+I60+K60</f>
        <v>4958</v>
      </c>
      <c r="M60" s="12"/>
    </row>
    <row r="61" spans="1:13" ht="25.5" customHeight="1" thickBot="1" thickTop="1">
      <c r="A61" s="113"/>
      <c r="B61" s="109">
        <f>SUM(B48:B60)</f>
        <v>8</v>
      </c>
      <c r="C61" s="109">
        <f>SUM(C48:C60)</f>
        <v>2</v>
      </c>
      <c r="D61" s="109">
        <f>SUM(D48:D60)</f>
        <v>6</v>
      </c>
      <c r="E61" s="114"/>
      <c r="F61" s="118" t="s">
        <v>222</v>
      </c>
      <c r="G61" s="151">
        <f>SUM(G59:G60)</f>
        <v>10048</v>
      </c>
      <c r="H61" s="151">
        <f>SUM(H59:H60)</f>
        <v>0</v>
      </c>
      <c r="I61" s="151">
        <f>SUM(I59:I60)</f>
        <v>180</v>
      </c>
      <c r="J61" s="151">
        <f>SUM(J59:J60)</f>
        <v>0</v>
      </c>
      <c r="K61" s="151">
        <f>SUM(K59:K60)</f>
        <v>500</v>
      </c>
      <c r="L61" s="151">
        <f>SUM(L59:L60)</f>
        <v>10728</v>
      </c>
      <c r="M61" s="120"/>
    </row>
    <row r="62" spans="1:13" ht="25.5" customHeight="1" thickTop="1">
      <c r="A62" s="113"/>
      <c r="B62" s="109"/>
      <c r="C62" s="109"/>
      <c r="D62" s="109"/>
      <c r="E62" s="114"/>
      <c r="F62" s="109" t="s">
        <v>7</v>
      </c>
      <c r="G62" s="108">
        <f aca="true" t="shared" si="4" ref="G62:L62">SUM(G56+G61)</f>
        <v>54823</v>
      </c>
      <c r="H62" s="108">
        <f t="shared" si="4"/>
        <v>1520</v>
      </c>
      <c r="I62" s="108">
        <f t="shared" si="4"/>
        <v>370</v>
      </c>
      <c r="J62" s="108">
        <f t="shared" si="4"/>
        <v>0</v>
      </c>
      <c r="K62" s="108">
        <f t="shared" si="4"/>
        <v>500</v>
      </c>
      <c r="L62" s="108">
        <f t="shared" si="4"/>
        <v>54173</v>
      </c>
      <c r="M62" s="120"/>
    </row>
    <row r="63" spans="1:13" ht="15" customHeight="1">
      <c r="A63" s="341" t="s">
        <v>10</v>
      </c>
      <c r="B63" s="341"/>
      <c r="C63" s="341"/>
      <c r="D63" s="341"/>
      <c r="E63" s="341"/>
      <c r="F63" s="341"/>
      <c r="G63" s="341"/>
      <c r="H63" s="341"/>
      <c r="I63" s="341"/>
      <c r="J63" s="341"/>
      <c r="K63" s="341"/>
      <c r="L63" s="341"/>
      <c r="M63" s="341"/>
    </row>
    <row r="64" spans="1:13" ht="15" customHeight="1">
      <c r="A64" s="341" t="s">
        <v>373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</row>
    <row r="65" spans="1:13" ht="15" customHeight="1">
      <c r="A65" s="341" t="str">
        <f>A3</f>
        <v>Nómina que corresponde a la 2DA (SEGUNDA) quincena del mes de AGOSTO de 2020.</v>
      </c>
      <c r="B65" s="341"/>
      <c r="C65" s="341"/>
      <c r="D65" s="341"/>
      <c r="E65" s="341"/>
      <c r="F65" s="341"/>
      <c r="G65" s="341"/>
      <c r="H65" s="341"/>
      <c r="I65" s="341"/>
      <c r="J65" s="341"/>
      <c r="K65" s="341"/>
      <c r="L65" s="341"/>
      <c r="M65" s="341"/>
    </row>
    <row r="66" spans="1:13" ht="15" customHeight="1">
      <c r="A66" s="342" t="s">
        <v>410</v>
      </c>
      <c r="B66" s="342"/>
      <c r="C66" s="342"/>
      <c r="D66" s="342"/>
      <c r="E66" s="342"/>
      <c r="F66" s="342"/>
      <c r="G66" s="342"/>
      <c r="H66" s="342"/>
      <c r="I66" s="342"/>
      <c r="J66" s="342"/>
      <c r="K66" s="342"/>
      <c r="L66" s="342"/>
      <c r="M66" s="342"/>
    </row>
    <row r="67" spans="1:13" ht="24.75" customHeight="1">
      <c r="A67" s="48" t="s">
        <v>8</v>
      </c>
      <c r="B67" s="44" t="s">
        <v>23</v>
      </c>
      <c r="C67" s="44" t="s">
        <v>17</v>
      </c>
      <c r="D67" s="44" t="s">
        <v>18</v>
      </c>
      <c r="E67" s="48" t="s">
        <v>0</v>
      </c>
      <c r="F67" s="48" t="s">
        <v>1</v>
      </c>
      <c r="G67" s="48" t="s">
        <v>2</v>
      </c>
      <c r="H67" s="48" t="s">
        <v>3</v>
      </c>
      <c r="I67" s="48" t="s">
        <v>4</v>
      </c>
      <c r="J67" s="81" t="s">
        <v>72</v>
      </c>
      <c r="K67" s="204" t="s">
        <v>283</v>
      </c>
      <c r="L67" s="48" t="s">
        <v>5</v>
      </c>
      <c r="M67" s="48" t="s">
        <v>6</v>
      </c>
    </row>
    <row r="68" spans="1:13" ht="51" customHeight="1" thickBot="1">
      <c r="A68" s="54" t="s">
        <v>524</v>
      </c>
      <c r="B68" s="54">
        <v>1</v>
      </c>
      <c r="C68" s="54">
        <v>1</v>
      </c>
      <c r="D68" s="54"/>
      <c r="E68" s="57" t="s">
        <v>26</v>
      </c>
      <c r="F68" s="58" t="s">
        <v>34</v>
      </c>
      <c r="G68" s="59">
        <v>13560</v>
      </c>
      <c r="H68" s="59">
        <v>420</v>
      </c>
      <c r="I68" s="59"/>
      <c r="J68" s="59"/>
      <c r="K68" s="172"/>
      <c r="L68" s="59">
        <f>G68-H68+I68</f>
        <v>13140</v>
      </c>
      <c r="M68" s="100"/>
    </row>
    <row r="69" spans="1:13" ht="25.5" customHeight="1" thickTop="1">
      <c r="A69" s="104"/>
      <c r="B69" s="109">
        <f>B68</f>
        <v>1</v>
      </c>
      <c r="C69" s="109">
        <f>C68</f>
        <v>1</v>
      </c>
      <c r="D69" s="109">
        <f>D68</f>
        <v>0</v>
      </c>
      <c r="E69" s="105"/>
      <c r="F69" s="104" t="s">
        <v>7</v>
      </c>
      <c r="G69" s="108">
        <f aca="true" t="shared" si="5" ref="G69:L69">SUM(G68)</f>
        <v>13560</v>
      </c>
      <c r="H69" s="108">
        <f t="shared" si="5"/>
        <v>420</v>
      </c>
      <c r="I69" s="108">
        <f t="shared" si="5"/>
        <v>0</v>
      </c>
      <c r="J69" s="108">
        <f t="shared" si="5"/>
        <v>0</v>
      </c>
      <c r="K69" s="108">
        <f t="shared" si="5"/>
        <v>0</v>
      </c>
      <c r="L69" s="108">
        <f t="shared" si="5"/>
        <v>13140</v>
      </c>
      <c r="M69" s="120"/>
    </row>
    <row r="70" spans="1:13" ht="15" customHeight="1">
      <c r="A70" s="336" t="s">
        <v>10</v>
      </c>
      <c r="B70" s="336"/>
      <c r="C70" s="336"/>
      <c r="D70" s="336"/>
      <c r="E70" s="336"/>
      <c r="F70" s="336"/>
      <c r="G70" s="336"/>
      <c r="H70" s="336"/>
      <c r="I70" s="336"/>
      <c r="J70" s="336"/>
      <c r="K70" s="336"/>
      <c r="L70" s="336"/>
      <c r="M70" s="336"/>
    </row>
    <row r="71" spans="1:13" ht="15" customHeight="1">
      <c r="A71" s="336" t="s">
        <v>373</v>
      </c>
      <c r="B71" s="336"/>
      <c r="C71" s="336"/>
      <c r="D71" s="336"/>
      <c r="E71" s="336"/>
      <c r="F71" s="336"/>
      <c r="G71" s="336"/>
      <c r="H71" s="336"/>
      <c r="I71" s="336"/>
      <c r="J71" s="336"/>
      <c r="K71" s="336"/>
      <c r="L71" s="336"/>
      <c r="M71" s="336"/>
    </row>
    <row r="72" spans="1:13" ht="15" customHeight="1">
      <c r="A72" s="336" t="str">
        <f>A3</f>
        <v>Nómina que corresponde a la 2DA (SEGUNDA) quincena del mes de AGOSTO de 2020.</v>
      </c>
      <c r="B72" s="336"/>
      <c r="C72" s="336"/>
      <c r="D72" s="336"/>
      <c r="E72" s="336"/>
      <c r="F72" s="336"/>
      <c r="G72" s="336"/>
      <c r="H72" s="336"/>
      <c r="I72" s="336"/>
      <c r="J72" s="336"/>
      <c r="K72" s="336"/>
      <c r="L72" s="336"/>
      <c r="M72" s="336"/>
    </row>
    <row r="73" spans="1:13" ht="15" customHeight="1">
      <c r="A73" s="342" t="s">
        <v>411</v>
      </c>
      <c r="B73" s="342"/>
      <c r="C73" s="342"/>
      <c r="D73" s="342"/>
      <c r="E73" s="342"/>
      <c r="F73" s="342"/>
      <c r="G73" s="342"/>
      <c r="H73" s="342"/>
      <c r="I73" s="342"/>
      <c r="J73" s="342"/>
      <c r="K73" s="342"/>
      <c r="L73" s="342"/>
      <c r="M73" s="342"/>
    </row>
    <row r="74" spans="1:13" ht="24.75" customHeight="1">
      <c r="A74" s="46" t="str">
        <f>A5</f>
        <v>O.G</v>
      </c>
      <c r="B74" s="44" t="s">
        <v>23</v>
      </c>
      <c r="C74" s="44" t="s">
        <v>17</v>
      </c>
      <c r="D74" s="44" t="s">
        <v>18</v>
      </c>
      <c r="E74" s="47" t="str">
        <f>E5</f>
        <v>NOMBRE</v>
      </c>
      <c r="F74" s="46" t="str">
        <f>F5</f>
        <v>PUESTO</v>
      </c>
      <c r="G74" s="46" t="str">
        <f>G5</f>
        <v>SUELDO</v>
      </c>
      <c r="H74" s="46" t="str">
        <f>H5</f>
        <v>RETENCION</v>
      </c>
      <c r="I74" s="46" t="str">
        <f>I5</f>
        <v>S.E.</v>
      </c>
      <c r="J74" s="81" t="s">
        <v>72</v>
      </c>
      <c r="K74" s="204" t="s">
        <v>283</v>
      </c>
      <c r="L74" s="46" t="str">
        <f>L5</f>
        <v>SUELDO NETO</v>
      </c>
      <c r="M74" s="46" t="str">
        <f>M5</f>
        <v>FIRMA</v>
      </c>
    </row>
    <row r="75" spans="1:13" ht="50.25" customHeight="1" thickBot="1">
      <c r="A75" s="54" t="s">
        <v>525</v>
      </c>
      <c r="B75" s="54">
        <v>1</v>
      </c>
      <c r="C75" s="54">
        <v>1</v>
      </c>
      <c r="D75" s="54"/>
      <c r="E75" s="253" t="s">
        <v>14</v>
      </c>
      <c r="F75" s="200" t="s">
        <v>246</v>
      </c>
      <c r="G75" s="55">
        <v>13618</v>
      </c>
      <c r="H75" s="55">
        <v>650</v>
      </c>
      <c r="I75" s="55"/>
      <c r="J75" s="55"/>
      <c r="K75" s="55"/>
      <c r="L75" s="55">
        <f>G75-H75+I75</f>
        <v>12968</v>
      </c>
      <c r="M75" s="74"/>
    </row>
    <row r="76" spans="1:13" ht="50.25" customHeight="1" thickBot="1">
      <c r="A76" s="54" t="s">
        <v>526</v>
      </c>
      <c r="B76" s="5">
        <v>1</v>
      </c>
      <c r="C76" s="5">
        <v>1</v>
      </c>
      <c r="D76" s="5"/>
      <c r="E76" s="29" t="s">
        <v>250</v>
      </c>
      <c r="F76" s="30" t="s">
        <v>362</v>
      </c>
      <c r="G76" s="37">
        <v>4803</v>
      </c>
      <c r="H76" s="37">
        <v>110</v>
      </c>
      <c r="I76" s="37"/>
      <c r="J76" s="37"/>
      <c r="K76" s="37"/>
      <c r="L76" s="37">
        <f>G76-H76+I76</f>
        <v>4693</v>
      </c>
      <c r="M76" s="9"/>
    </row>
    <row r="77" spans="1:13" ht="50.25" customHeight="1" thickBot="1">
      <c r="A77" s="54" t="s">
        <v>527</v>
      </c>
      <c r="B77" s="94">
        <v>1</v>
      </c>
      <c r="C77" s="94">
        <v>1</v>
      </c>
      <c r="D77" s="94"/>
      <c r="E77" s="80" t="s">
        <v>260</v>
      </c>
      <c r="F77" s="84" t="s">
        <v>362</v>
      </c>
      <c r="G77" s="37">
        <v>4803</v>
      </c>
      <c r="H77" s="37">
        <v>110</v>
      </c>
      <c r="I77" s="37"/>
      <c r="J77" s="37"/>
      <c r="K77" s="37"/>
      <c r="L77" s="37">
        <f>G77-H77+I77</f>
        <v>4693</v>
      </c>
      <c r="M77" s="167"/>
    </row>
    <row r="78" spans="1:13" ht="50.25" customHeight="1" thickBot="1">
      <c r="A78" s="54" t="s">
        <v>528</v>
      </c>
      <c r="B78" s="94">
        <v>1</v>
      </c>
      <c r="C78" s="94"/>
      <c r="D78" s="94">
        <v>1</v>
      </c>
      <c r="E78" s="80" t="s">
        <v>456</v>
      </c>
      <c r="F78" s="169" t="s">
        <v>32</v>
      </c>
      <c r="G78" s="37">
        <v>3672</v>
      </c>
      <c r="H78" s="37"/>
      <c r="I78" s="37">
        <v>90</v>
      </c>
      <c r="J78" s="37"/>
      <c r="K78" s="37"/>
      <c r="L78" s="37">
        <f>G78-H78+I78</f>
        <v>3762</v>
      </c>
      <c r="M78" s="330"/>
    </row>
    <row r="79" spans="1:13" ht="25.5" customHeight="1" thickTop="1">
      <c r="A79" s="113"/>
      <c r="B79" s="109">
        <f>SUM(B75:B78)</f>
        <v>4</v>
      </c>
      <c r="C79" s="109">
        <f>SUM(C75:C78)</f>
        <v>3</v>
      </c>
      <c r="D79" s="109">
        <f>SUM(D75:D78)</f>
        <v>1</v>
      </c>
      <c r="E79" s="116"/>
      <c r="F79" s="109" t="s">
        <v>7</v>
      </c>
      <c r="G79" s="119">
        <f>SUM(G75:G78)</f>
        <v>26896</v>
      </c>
      <c r="H79" s="119">
        <f>SUM(H75:H78)</f>
        <v>870</v>
      </c>
      <c r="I79" s="119">
        <f>SUM(I75:I78)</f>
        <v>90</v>
      </c>
      <c r="J79" s="119">
        <f>SUM(J75:J77)</f>
        <v>0</v>
      </c>
      <c r="K79" s="119">
        <f>SUM(K75:K77)</f>
        <v>0</v>
      </c>
      <c r="L79" s="119">
        <f>SUM(L75:L78)</f>
        <v>26116</v>
      </c>
      <c r="M79" s="112"/>
    </row>
    <row r="80" spans="1:13" ht="15" customHeight="1">
      <c r="A80" s="341" t="s">
        <v>10</v>
      </c>
      <c r="B80" s="341"/>
      <c r="C80" s="341"/>
      <c r="D80" s="341"/>
      <c r="E80" s="341"/>
      <c r="F80" s="341"/>
      <c r="G80" s="341"/>
      <c r="H80" s="341"/>
      <c r="I80" s="341"/>
      <c r="J80" s="341"/>
      <c r="K80" s="341"/>
      <c r="L80" s="341"/>
      <c r="M80" s="341"/>
    </row>
    <row r="81" spans="1:13" ht="15" customHeight="1">
      <c r="A81" s="341" t="s">
        <v>373</v>
      </c>
      <c r="B81" s="341"/>
      <c r="C81" s="341"/>
      <c r="D81" s="341"/>
      <c r="E81" s="341"/>
      <c r="F81" s="341"/>
      <c r="G81" s="341"/>
      <c r="H81" s="341"/>
      <c r="I81" s="341"/>
      <c r="J81" s="341"/>
      <c r="K81" s="341"/>
      <c r="L81" s="341"/>
      <c r="M81" s="341"/>
    </row>
    <row r="82" spans="1:13" ht="15" customHeight="1">
      <c r="A82" s="341" t="str">
        <f>A3</f>
        <v>Nómina que corresponde a la 2DA (SEGUNDA) quincena del mes de AGOSTO de 2020.</v>
      </c>
      <c r="B82" s="341"/>
      <c r="C82" s="341"/>
      <c r="D82" s="341"/>
      <c r="E82" s="341"/>
      <c r="F82" s="341"/>
      <c r="G82" s="341"/>
      <c r="H82" s="341"/>
      <c r="I82" s="341"/>
      <c r="J82" s="341"/>
      <c r="K82" s="341"/>
      <c r="L82" s="341"/>
      <c r="M82" s="341"/>
    </row>
    <row r="83" spans="1:13" ht="15" customHeight="1">
      <c r="A83" s="342" t="s">
        <v>412</v>
      </c>
      <c r="B83" s="342"/>
      <c r="C83" s="342"/>
      <c r="D83" s="342"/>
      <c r="E83" s="342"/>
      <c r="F83" s="342"/>
      <c r="G83" s="342"/>
      <c r="H83" s="342"/>
      <c r="I83" s="342"/>
      <c r="J83" s="342"/>
      <c r="K83" s="342"/>
      <c r="L83" s="342"/>
      <c r="M83" s="342"/>
    </row>
    <row r="84" spans="1:13" ht="24.75" customHeight="1">
      <c r="A84" s="198" t="s">
        <v>8</v>
      </c>
      <c r="B84" s="197" t="s">
        <v>23</v>
      </c>
      <c r="C84" s="197" t="s">
        <v>17</v>
      </c>
      <c r="D84" s="197" t="s">
        <v>18</v>
      </c>
      <c r="E84" s="198" t="s">
        <v>0</v>
      </c>
      <c r="F84" s="198" t="s">
        <v>1</v>
      </c>
      <c r="G84" s="198" t="s">
        <v>2</v>
      </c>
      <c r="H84" s="198" t="s">
        <v>3</v>
      </c>
      <c r="I84" s="198" t="s">
        <v>4</v>
      </c>
      <c r="J84" s="81" t="s">
        <v>72</v>
      </c>
      <c r="K84" s="204" t="s">
        <v>283</v>
      </c>
      <c r="L84" s="198" t="s">
        <v>5</v>
      </c>
      <c r="M84" s="321" t="s">
        <v>6</v>
      </c>
    </row>
    <row r="85" spans="1:13" ht="39.75" customHeight="1" thickBot="1">
      <c r="A85" s="238" t="s">
        <v>529</v>
      </c>
      <c r="B85" s="310">
        <v>1</v>
      </c>
      <c r="C85" s="310">
        <v>1</v>
      </c>
      <c r="D85" s="310"/>
      <c r="E85" s="79" t="s">
        <v>374</v>
      </c>
      <c r="F85" s="31" t="s">
        <v>464</v>
      </c>
      <c r="G85" s="34">
        <v>7320</v>
      </c>
      <c r="H85" s="34">
        <v>320</v>
      </c>
      <c r="I85" s="307"/>
      <c r="J85" s="308"/>
      <c r="K85" s="309"/>
      <c r="L85" s="34">
        <f>G85-H85+I85</f>
        <v>7000</v>
      </c>
      <c r="M85" s="92"/>
    </row>
    <row r="86" spans="1:14" ht="51" customHeight="1" thickBot="1">
      <c r="A86" s="238" t="s">
        <v>530</v>
      </c>
      <c r="B86" s="13">
        <v>1</v>
      </c>
      <c r="C86" s="13"/>
      <c r="D86" s="5">
        <v>1</v>
      </c>
      <c r="E86" s="29" t="s">
        <v>269</v>
      </c>
      <c r="F86" s="33" t="s">
        <v>292</v>
      </c>
      <c r="G86" s="37">
        <v>6835</v>
      </c>
      <c r="H86" s="37">
        <v>210</v>
      </c>
      <c r="I86" s="37"/>
      <c r="J86" s="37"/>
      <c r="K86" s="37"/>
      <c r="L86" s="37">
        <f>G86-H86+I86</f>
        <v>6625</v>
      </c>
      <c r="M86" s="11"/>
      <c r="N86" s="219"/>
    </row>
    <row r="87" spans="1:14" ht="51" customHeight="1" thickBot="1">
      <c r="A87" s="238" t="s">
        <v>531</v>
      </c>
      <c r="B87" s="13">
        <v>1</v>
      </c>
      <c r="C87" s="13"/>
      <c r="D87" s="5">
        <v>1</v>
      </c>
      <c r="E87" s="29" t="s">
        <v>466</v>
      </c>
      <c r="F87" s="236" t="s">
        <v>32</v>
      </c>
      <c r="G87" s="37">
        <v>3910</v>
      </c>
      <c r="H87" s="37"/>
      <c r="I87" s="37">
        <v>90</v>
      </c>
      <c r="J87" s="37"/>
      <c r="K87" s="37"/>
      <c r="L87" s="37">
        <f>G87+I87</f>
        <v>4000</v>
      </c>
      <c r="M87" s="11"/>
      <c r="N87" s="219"/>
    </row>
    <row r="88" spans="1:13" ht="25.5" customHeight="1" thickTop="1">
      <c r="A88" s="113"/>
      <c r="B88" s="109">
        <f>SUM(B85:B87)</f>
        <v>3</v>
      </c>
      <c r="C88" s="109">
        <f>SUM(C85:C86)</f>
        <v>1</v>
      </c>
      <c r="D88" s="109">
        <f>D86</f>
        <v>1</v>
      </c>
      <c r="E88" s="114"/>
      <c r="F88" s="109" t="s">
        <v>7</v>
      </c>
      <c r="G88" s="119">
        <f>SUM(G85:G87)</f>
        <v>18065</v>
      </c>
      <c r="H88" s="119">
        <f>SUM(H85:H87)</f>
        <v>530</v>
      </c>
      <c r="I88" s="119">
        <f>SUM(I86:I87)</f>
        <v>90</v>
      </c>
      <c r="J88" s="119">
        <f>SUM(J86:J86)</f>
        <v>0</v>
      </c>
      <c r="K88" s="119">
        <f>SUM(K86:K86)</f>
        <v>0</v>
      </c>
      <c r="L88" s="119">
        <f>SUM(L85:L87)</f>
        <v>17625</v>
      </c>
      <c r="M88" s="121"/>
    </row>
    <row r="89" spans="1:13" ht="15" customHeight="1">
      <c r="A89" s="341" t="s">
        <v>10</v>
      </c>
      <c r="B89" s="341"/>
      <c r="C89" s="341"/>
      <c r="D89" s="341"/>
      <c r="E89" s="341"/>
      <c r="F89" s="341"/>
      <c r="G89" s="341"/>
      <c r="H89" s="341"/>
      <c r="I89" s="341"/>
      <c r="J89" s="341"/>
      <c r="K89" s="341"/>
      <c r="L89" s="341"/>
      <c r="M89" s="341"/>
    </row>
    <row r="90" spans="1:13" ht="15" customHeight="1">
      <c r="A90" s="341" t="s">
        <v>373</v>
      </c>
      <c r="B90" s="341"/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</row>
    <row r="91" spans="1:13" ht="15" customHeight="1">
      <c r="A91" s="341" t="str">
        <f>A3</f>
        <v>Nómina que corresponde a la 2DA (SEGUNDA) quincena del mes de AGOSTO de 2020.</v>
      </c>
      <c r="B91" s="341"/>
      <c r="C91" s="341"/>
      <c r="D91" s="341"/>
      <c r="E91" s="341"/>
      <c r="F91" s="341"/>
      <c r="G91" s="341"/>
      <c r="H91" s="341"/>
      <c r="I91" s="341"/>
      <c r="J91" s="341"/>
      <c r="K91" s="341"/>
      <c r="L91" s="341"/>
      <c r="M91" s="341"/>
    </row>
    <row r="92" spans="1:13" ht="15" customHeight="1">
      <c r="A92" s="342" t="s">
        <v>413</v>
      </c>
      <c r="B92" s="342"/>
      <c r="C92" s="342"/>
      <c r="D92" s="342"/>
      <c r="E92" s="342"/>
      <c r="F92" s="342"/>
      <c r="G92" s="342"/>
      <c r="H92" s="342"/>
      <c r="I92" s="342"/>
      <c r="J92" s="342"/>
      <c r="K92" s="342"/>
      <c r="L92" s="342"/>
      <c r="M92" s="342"/>
    </row>
    <row r="93" spans="1:13" ht="24.75" customHeight="1">
      <c r="A93" s="48" t="s">
        <v>8</v>
      </c>
      <c r="B93" s="44" t="s">
        <v>23</v>
      </c>
      <c r="C93" s="44" t="s">
        <v>17</v>
      </c>
      <c r="D93" s="44" t="s">
        <v>18</v>
      </c>
      <c r="E93" s="48" t="s">
        <v>0</v>
      </c>
      <c r="F93" s="48" t="s">
        <v>1</v>
      </c>
      <c r="G93" s="48" t="s">
        <v>2</v>
      </c>
      <c r="H93" s="48" t="s">
        <v>3</v>
      </c>
      <c r="I93" s="48" t="s">
        <v>4</v>
      </c>
      <c r="J93" s="81" t="s">
        <v>72</v>
      </c>
      <c r="K93" s="204" t="s">
        <v>283</v>
      </c>
      <c r="L93" s="48" t="s">
        <v>5</v>
      </c>
      <c r="M93" s="48" t="s">
        <v>6</v>
      </c>
    </row>
    <row r="94" spans="1:13" ht="51" customHeight="1" thickBot="1">
      <c r="A94" s="54" t="s">
        <v>532</v>
      </c>
      <c r="B94" s="54">
        <v>1</v>
      </c>
      <c r="C94" s="54">
        <v>1</v>
      </c>
      <c r="D94" s="255"/>
      <c r="E94" s="67" t="s">
        <v>356</v>
      </c>
      <c r="F94" s="68" t="s">
        <v>35</v>
      </c>
      <c r="G94" s="69">
        <v>9560</v>
      </c>
      <c r="H94" s="69">
        <v>420</v>
      </c>
      <c r="I94" s="69"/>
      <c r="J94" s="69"/>
      <c r="K94" s="69"/>
      <c r="L94" s="69">
        <f>G94-H94+I94</f>
        <v>9140</v>
      </c>
      <c r="M94" s="63"/>
    </row>
    <row r="95" spans="1:13" ht="51" customHeight="1" thickBot="1">
      <c r="A95" s="54" t="s">
        <v>533</v>
      </c>
      <c r="B95" s="5">
        <v>1</v>
      </c>
      <c r="C95" s="5"/>
      <c r="D95" s="5">
        <v>1</v>
      </c>
      <c r="E95" s="80" t="s">
        <v>70</v>
      </c>
      <c r="F95" s="78" t="s">
        <v>12</v>
      </c>
      <c r="G95" s="37">
        <v>4515</v>
      </c>
      <c r="H95" s="37"/>
      <c r="I95" s="37">
        <v>90</v>
      </c>
      <c r="J95" s="37"/>
      <c r="K95" s="37"/>
      <c r="L95" s="37">
        <f>G95-H95+I95+J95+K95</f>
        <v>4605</v>
      </c>
      <c r="M95" s="51"/>
    </row>
    <row r="96" spans="1:13" ht="51" customHeight="1" thickBot="1">
      <c r="A96" s="54" t="s">
        <v>534</v>
      </c>
      <c r="B96" s="5">
        <v>1</v>
      </c>
      <c r="C96" s="5">
        <v>1</v>
      </c>
      <c r="D96" s="5"/>
      <c r="E96" s="29" t="s">
        <v>29</v>
      </c>
      <c r="F96" s="62" t="s">
        <v>32</v>
      </c>
      <c r="G96" s="34">
        <v>6100</v>
      </c>
      <c r="H96" s="34">
        <v>175</v>
      </c>
      <c r="I96" s="34"/>
      <c r="J96" s="34"/>
      <c r="K96" s="34"/>
      <c r="L96" s="53">
        <f>G96-H96+I96+K96</f>
        <v>5925</v>
      </c>
      <c r="M96" s="52"/>
    </row>
    <row r="97" spans="1:13" ht="51" customHeight="1" thickBot="1">
      <c r="A97" s="54" t="s">
        <v>535</v>
      </c>
      <c r="B97" s="5">
        <v>1</v>
      </c>
      <c r="C97" s="5">
        <v>1</v>
      </c>
      <c r="D97" s="5"/>
      <c r="E97" s="29" t="s">
        <v>451</v>
      </c>
      <c r="F97" s="62" t="s">
        <v>32</v>
      </c>
      <c r="G97" s="34">
        <v>4562</v>
      </c>
      <c r="H97" s="34"/>
      <c r="I97" s="34">
        <v>90</v>
      </c>
      <c r="J97" s="34"/>
      <c r="K97" s="34"/>
      <c r="L97" s="53">
        <f>G97-H97+I97+K97</f>
        <v>4652</v>
      </c>
      <c r="M97" s="22"/>
    </row>
    <row r="98" spans="1:13" ht="51" customHeight="1" thickBot="1">
      <c r="A98" s="54" t="s">
        <v>536</v>
      </c>
      <c r="B98" s="5">
        <v>1</v>
      </c>
      <c r="C98" s="5">
        <v>1</v>
      </c>
      <c r="D98" s="5"/>
      <c r="E98" s="29" t="s">
        <v>30</v>
      </c>
      <c r="F98" s="62" t="s">
        <v>32</v>
      </c>
      <c r="G98" s="37">
        <v>4562</v>
      </c>
      <c r="H98" s="37"/>
      <c r="I98" s="37">
        <v>90</v>
      </c>
      <c r="J98" s="37"/>
      <c r="K98" s="37"/>
      <c r="L98" s="53">
        <f>G98-H98+I98+K98</f>
        <v>4652</v>
      </c>
      <c r="M98" s="43"/>
    </row>
    <row r="99" spans="1:13" ht="51" customHeight="1" thickBot="1">
      <c r="A99" s="54" t="s">
        <v>537</v>
      </c>
      <c r="B99" s="5">
        <v>1</v>
      </c>
      <c r="C99" s="5">
        <v>1</v>
      </c>
      <c r="D99" s="5"/>
      <c r="E99" s="29" t="s">
        <v>303</v>
      </c>
      <c r="F99" s="62" t="s">
        <v>32</v>
      </c>
      <c r="G99" s="37">
        <v>4336</v>
      </c>
      <c r="H99" s="37"/>
      <c r="I99" s="37">
        <v>90</v>
      </c>
      <c r="J99" s="37"/>
      <c r="K99" s="37"/>
      <c r="L99" s="41">
        <f>G99-H99+I99+K99</f>
        <v>4426</v>
      </c>
      <c r="M99" s="43"/>
    </row>
    <row r="100" spans="1:13" ht="51" customHeight="1" thickBot="1">
      <c r="A100" s="54" t="s">
        <v>538</v>
      </c>
      <c r="B100" s="8">
        <v>1</v>
      </c>
      <c r="C100" s="8"/>
      <c r="D100" s="8">
        <v>1</v>
      </c>
      <c r="E100" s="49" t="s">
        <v>24</v>
      </c>
      <c r="F100" s="62" t="s">
        <v>32</v>
      </c>
      <c r="G100" s="41">
        <v>4399</v>
      </c>
      <c r="H100" s="41"/>
      <c r="I100" s="41">
        <v>90</v>
      </c>
      <c r="J100" s="41"/>
      <c r="K100" s="41"/>
      <c r="L100" s="41">
        <f>G100-H100+I100</f>
        <v>4489</v>
      </c>
      <c r="M100" s="18"/>
    </row>
    <row r="101" spans="1:13" ht="51" customHeight="1" thickBot="1">
      <c r="A101" s="54" t="s">
        <v>539</v>
      </c>
      <c r="B101" s="5">
        <v>1</v>
      </c>
      <c r="C101" s="5">
        <v>1</v>
      </c>
      <c r="D101" s="5"/>
      <c r="E101" s="29" t="s">
        <v>19</v>
      </c>
      <c r="F101" s="30" t="s">
        <v>388</v>
      </c>
      <c r="G101" s="147">
        <v>6599</v>
      </c>
      <c r="H101" s="147">
        <v>210</v>
      </c>
      <c r="I101" s="147"/>
      <c r="J101" s="147"/>
      <c r="K101" s="147"/>
      <c r="L101" s="147">
        <f>G101-H101+I101</f>
        <v>6389</v>
      </c>
      <c r="M101" s="16"/>
    </row>
    <row r="102" spans="1:13" ht="25.5" customHeight="1" thickTop="1">
      <c r="A102" s="113"/>
      <c r="B102" s="109">
        <f>SUM(B94:B101)</f>
        <v>8</v>
      </c>
      <c r="C102" s="109">
        <f>SUM(C94:C101)</f>
        <v>6</v>
      </c>
      <c r="D102" s="109">
        <f>SUM(D94:D100)</f>
        <v>2</v>
      </c>
      <c r="E102" s="114"/>
      <c r="F102" s="109" t="s">
        <v>7</v>
      </c>
      <c r="G102" s="108">
        <f>SUM(G94:G101)</f>
        <v>44633</v>
      </c>
      <c r="H102" s="108">
        <f>SUM(H94:H101)</f>
        <v>805</v>
      </c>
      <c r="I102" s="108">
        <f>SUM(I94:I101)</f>
        <v>450</v>
      </c>
      <c r="J102" s="108">
        <f>SUM(J94:J101)</f>
        <v>0</v>
      </c>
      <c r="K102" s="108">
        <f>SUM(K94:K101)</f>
        <v>0</v>
      </c>
      <c r="L102" s="108">
        <f>SUM(L94:L101)</f>
        <v>44278</v>
      </c>
      <c r="M102" s="121"/>
    </row>
    <row r="103" spans="1:13" ht="15" customHeight="1">
      <c r="A103" s="341" t="s">
        <v>10</v>
      </c>
      <c r="B103" s="341"/>
      <c r="C103" s="341"/>
      <c r="D103" s="341"/>
      <c r="E103" s="341"/>
      <c r="F103" s="341"/>
      <c r="G103" s="341"/>
      <c r="H103" s="341"/>
      <c r="I103" s="341"/>
      <c r="J103" s="341"/>
      <c r="K103" s="341"/>
      <c r="L103" s="341"/>
      <c r="M103" s="341"/>
    </row>
    <row r="104" spans="1:13" ht="15" customHeight="1">
      <c r="A104" s="341" t="s">
        <v>373</v>
      </c>
      <c r="B104" s="341"/>
      <c r="C104" s="341"/>
      <c r="D104" s="341"/>
      <c r="E104" s="341"/>
      <c r="F104" s="341"/>
      <c r="G104" s="341"/>
      <c r="H104" s="341"/>
      <c r="I104" s="341"/>
      <c r="J104" s="341"/>
      <c r="K104" s="341"/>
      <c r="L104" s="341"/>
      <c r="M104" s="341"/>
    </row>
    <row r="105" spans="1:13" ht="15" customHeight="1">
      <c r="A105" s="341" t="str">
        <f>A3</f>
        <v>Nómina que corresponde a la 2DA (SEGUNDA) quincena del mes de AGOSTO de 2020.</v>
      </c>
      <c r="B105" s="341"/>
      <c r="C105" s="341"/>
      <c r="D105" s="341"/>
      <c r="E105" s="341"/>
      <c r="F105" s="341"/>
      <c r="G105" s="341"/>
      <c r="H105" s="341"/>
      <c r="I105" s="341"/>
      <c r="J105" s="341"/>
      <c r="K105" s="341"/>
      <c r="L105" s="341"/>
      <c r="M105" s="341"/>
    </row>
    <row r="106" spans="1:13" ht="15" customHeight="1">
      <c r="A106" s="342" t="s">
        <v>414</v>
      </c>
      <c r="B106" s="342"/>
      <c r="C106" s="342"/>
      <c r="D106" s="342"/>
      <c r="E106" s="342"/>
      <c r="F106" s="342"/>
      <c r="G106" s="342"/>
      <c r="H106" s="342"/>
      <c r="I106" s="342"/>
      <c r="J106" s="342"/>
      <c r="K106" s="342"/>
      <c r="L106" s="342"/>
      <c r="M106" s="342"/>
    </row>
    <row r="107" spans="1:13" ht="24.75" customHeight="1">
      <c r="A107" s="48" t="s">
        <v>8</v>
      </c>
      <c r="B107" s="44" t="s">
        <v>23</v>
      </c>
      <c r="C107" s="44" t="s">
        <v>17</v>
      </c>
      <c r="D107" s="44" t="s">
        <v>18</v>
      </c>
      <c r="E107" s="48" t="s">
        <v>0</v>
      </c>
      <c r="F107" s="48" t="s">
        <v>1</v>
      </c>
      <c r="G107" s="48" t="s">
        <v>2</v>
      </c>
      <c r="H107" s="48" t="s">
        <v>3</v>
      </c>
      <c r="I107" s="48" t="s">
        <v>4</v>
      </c>
      <c r="J107" s="81" t="s">
        <v>72</v>
      </c>
      <c r="K107" s="204" t="s">
        <v>283</v>
      </c>
      <c r="L107" s="48" t="s">
        <v>5</v>
      </c>
      <c r="M107" s="48" t="s">
        <v>6</v>
      </c>
    </row>
    <row r="108" spans="1:13" ht="51" customHeight="1" thickBot="1">
      <c r="A108" s="8" t="s">
        <v>540</v>
      </c>
      <c r="B108" s="8">
        <v>1</v>
      </c>
      <c r="C108" s="54">
        <v>1</v>
      </c>
      <c r="D108" s="54"/>
      <c r="E108" s="67" t="s">
        <v>290</v>
      </c>
      <c r="F108" s="58" t="s">
        <v>388</v>
      </c>
      <c r="G108" s="55">
        <v>6480</v>
      </c>
      <c r="H108" s="55">
        <v>220</v>
      </c>
      <c r="I108" s="55"/>
      <c r="J108" s="55"/>
      <c r="K108" s="55"/>
      <c r="L108" s="55">
        <f>G108-H108+I108</f>
        <v>6260</v>
      </c>
      <c r="M108" s="63"/>
    </row>
    <row r="109" spans="1:13" ht="51" customHeight="1" thickBot="1">
      <c r="A109" s="8" t="s">
        <v>541</v>
      </c>
      <c r="B109" s="13">
        <v>1</v>
      </c>
      <c r="C109" s="13">
        <v>1</v>
      </c>
      <c r="D109" s="94"/>
      <c r="E109" s="80" t="s">
        <v>259</v>
      </c>
      <c r="F109" s="84" t="s">
        <v>295</v>
      </c>
      <c r="G109" s="37">
        <v>4845</v>
      </c>
      <c r="H109" s="37">
        <v>147</v>
      </c>
      <c r="I109" s="37"/>
      <c r="J109" s="37"/>
      <c r="K109" s="37"/>
      <c r="L109" s="37">
        <f>G109-H109+I109+K109</f>
        <v>4698</v>
      </c>
      <c r="M109" s="43"/>
    </row>
    <row r="110" spans="1:13" ht="25.5" customHeight="1" thickTop="1">
      <c r="A110" s="113"/>
      <c r="B110" s="109">
        <f>SUM(B108:B109)</f>
        <v>2</v>
      </c>
      <c r="C110" s="109">
        <f>SUM(C108:C109)</f>
        <v>2</v>
      </c>
      <c r="D110" s="109">
        <f>SUM(D108:D109)</f>
        <v>0</v>
      </c>
      <c r="E110" s="114"/>
      <c r="F110" s="109" t="s">
        <v>7</v>
      </c>
      <c r="G110" s="119">
        <f aca="true" t="shared" si="6" ref="G110:L110">SUM(G108:G109)</f>
        <v>11325</v>
      </c>
      <c r="H110" s="119">
        <f t="shared" si="6"/>
        <v>367</v>
      </c>
      <c r="I110" s="119">
        <f t="shared" si="6"/>
        <v>0</v>
      </c>
      <c r="J110" s="119">
        <f t="shared" si="6"/>
        <v>0</v>
      </c>
      <c r="K110" s="119">
        <f t="shared" si="6"/>
        <v>0</v>
      </c>
      <c r="L110" s="119">
        <f t="shared" si="6"/>
        <v>10958</v>
      </c>
      <c r="M110" s="121"/>
    </row>
    <row r="111" spans="1:13" ht="15" customHeight="1">
      <c r="A111" s="341" t="s">
        <v>10</v>
      </c>
      <c r="B111" s="341"/>
      <c r="C111" s="341"/>
      <c r="D111" s="341"/>
      <c r="E111" s="341"/>
      <c r="F111" s="341"/>
      <c r="G111" s="341"/>
      <c r="H111" s="341"/>
      <c r="I111" s="341"/>
      <c r="J111" s="341"/>
      <c r="K111" s="341"/>
      <c r="L111" s="341"/>
      <c r="M111" s="341"/>
    </row>
    <row r="112" spans="1:13" ht="15" customHeight="1">
      <c r="A112" s="341" t="s">
        <v>373</v>
      </c>
      <c r="B112" s="341"/>
      <c r="C112" s="341"/>
      <c r="D112" s="341"/>
      <c r="E112" s="341"/>
      <c r="F112" s="341"/>
      <c r="G112" s="341"/>
      <c r="H112" s="341"/>
      <c r="I112" s="341"/>
      <c r="J112" s="341"/>
      <c r="K112" s="341"/>
      <c r="L112" s="341"/>
      <c r="M112" s="341"/>
    </row>
    <row r="113" spans="1:13" ht="15" customHeight="1">
      <c r="A113" s="341" t="str">
        <f>A3</f>
        <v>Nómina que corresponde a la 2DA (SEGUNDA) quincena del mes de AGOSTO de 2020.</v>
      </c>
      <c r="B113" s="341"/>
      <c r="C113" s="341"/>
      <c r="D113" s="341"/>
      <c r="E113" s="341"/>
      <c r="F113" s="341"/>
      <c r="G113" s="341"/>
      <c r="H113" s="341"/>
      <c r="I113" s="341"/>
      <c r="J113" s="341"/>
      <c r="K113" s="341"/>
      <c r="L113" s="341"/>
      <c r="M113" s="341"/>
    </row>
    <row r="114" spans="1:13" ht="15" customHeight="1">
      <c r="A114" s="342" t="s">
        <v>415</v>
      </c>
      <c r="B114" s="342"/>
      <c r="C114" s="342"/>
      <c r="D114" s="342"/>
      <c r="E114" s="342"/>
      <c r="F114" s="342"/>
      <c r="G114" s="342"/>
      <c r="H114" s="342"/>
      <c r="I114" s="342"/>
      <c r="J114" s="342"/>
      <c r="K114" s="342"/>
      <c r="L114" s="342"/>
      <c r="M114" s="342"/>
    </row>
    <row r="115" spans="1:13" ht="24.75" customHeight="1">
      <c r="A115" s="48" t="s">
        <v>8</v>
      </c>
      <c r="B115" s="44" t="s">
        <v>23</v>
      </c>
      <c r="C115" s="44" t="s">
        <v>17</v>
      </c>
      <c r="D115" s="44" t="s">
        <v>18</v>
      </c>
      <c r="E115" s="48" t="s">
        <v>0</v>
      </c>
      <c r="F115" s="48" t="s">
        <v>1</v>
      </c>
      <c r="G115" s="48" t="s">
        <v>2</v>
      </c>
      <c r="H115" s="48" t="s">
        <v>3</v>
      </c>
      <c r="I115" s="48" t="s">
        <v>4</v>
      </c>
      <c r="J115" s="81" t="s">
        <v>72</v>
      </c>
      <c r="K115" s="204" t="s">
        <v>283</v>
      </c>
      <c r="L115" s="48" t="s">
        <v>5</v>
      </c>
      <c r="M115" s="48" t="s">
        <v>6</v>
      </c>
    </row>
    <row r="116" spans="1:13" ht="9.75" customHeight="1">
      <c r="A116" s="54"/>
      <c r="B116" s="54"/>
      <c r="C116" s="54"/>
      <c r="D116" s="54"/>
      <c r="E116" s="256"/>
      <c r="F116" s="58"/>
      <c r="G116" s="55"/>
      <c r="H116" s="55"/>
      <c r="I116" s="55"/>
      <c r="J116" s="55"/>
      <c r="K116" s="55"/>
      <c r="L116" s="55"/>
      <c r="M116" s="297"/>
    </row>
    <row r="117" spans="1:13" ht="51" customHeight="1" thickBot="1">
      <c r="A117" s="5" t="s">
        <v>542</v>
      </c>
      <c r="B117" s="5">
        <v>1</v>
      </c>
      <c r="C117" s="5">
        <v>1</v>
      </c>
      <c r="D117" s="5"/>
      <c r="E117" s="29" t="s">
        <v>36</v>
      </c>
      <c r="F117" s="31" t="s">
        <v>15</v>
      </c>
      <c r="G117" s="37">
        <v>6615</v>
      </c>
      <c r="H117" s="34">
        <v>300</v>
      </c>
      <c r="I117" s="34"/>
      <c r="J117" s="34"/>
      <c r="K117" s="34"/>
      <c r="L117" s="34">
        <f>G117-H117+I117</f>
        <v>6315</v>
      </c>
      <c r="M117" s="11"/>
    </row>
    <row r="118" spans="1:13" ht="51" customHeight="1" thickBot="1">
      <c r="A118" s="5" t="s">
        <v>543</v>
      </c>
      <c r="B118" s="5">
        <v>1</v>
      </c>
      <c r="C118" s="5"/>
      <c r="D118" s="5">
        <v>1</v>
      </c>
      <c r="E118" s="148" t="s">
        <v>279</v>
      </c>
      <c r="F118" s="31" t="s">
        <v>12</v>
      </c>
      <c r="G118" s="34">
        <v>3738</v>
      </c>
      <c r="H118" s="34"/>
      <c r="I118" s="34">
        <v>56</v>
      </c>
      <c r="J118" s="37"/>
      <c r="K118" s="37"/>
      <c r="L118" s="37">
        <f>G118-H118+I118</f>
        <v>3794</v>
      </c>
      <c r="M118" s="43"/>
    </row>
    <row r="119" spans="1:13" ht="51" customHeight="1" thickBot="1">
      <c r="A119" s="5" t="s">
        <v>544</v>
      </c>
      <c r="B119" s="5">
        <v>1</v>
      </c>
      <c r="C119" s="5">
        <v>1</v>
      </c>
      <c r="D119" s="5"/>
      <c r="E119" s="29" t="s">
        <v>312</v>
      </c>
      <c r="F119" s="30" t="s">
        <v>190</v>
      </c>
      <c r="G119" s="37">
        <v>1905</v>
      </c>
      <c r="H119" s="37"/>
      <c r="I119" s="37">
        <v>167</v>
      </c>
      <c r="J119" s="37"/>
      <c r="K119" s="37"/>
      <c r="L119" s="37">
        <f>G119-H119+I119</f>
        <v>2072</v>
      </c>
      <c r="M119" s="43"/>
    </row>
    <row r="120" spans="1:13" ht="51" customHeight="1" thickBot="1">
      <c r="A120" s="5" t="s">
        <v>545</v>
      </c>
      <c r="B120" s="5">
        <v>1</v>
      </c>
      <c r="C120" s="5">
        <v>1</v>
      </c>
      <c r="D120" s="5"/>
      <c r="E120" s="80" t="s">
        <v>114</v>
      </c>
      <c r="F120" s="31" t="s">
        <v>40</v>
      </c>
      <c r="G120" s="37">
        <v>4205</v>
      </c>
      <c r="H120" s="37"/>
      <c r="I120" s="37">
        <v>90</v>
      </c>
      <c r="J120" s="37"/>
      <c r="K120" s="37"/>
      <c r="L120" s="37">
        <f>G120-H120+I120</f>
        <v>4295</v>
      </c>
      <c r="M120" s="43"/>
    </row>
    <row r="121" spans="1:13" ht="51" customHeight="1" thickBot="1">
      <c r="A121" s="5" t="s">
        <v>546</v>
      </c>
      <c r="B121" s="5">
        <v>1</v>
      </c>
      <c r="C121" s="5"/>
      <c r="D121" s="5">
        <v>1</v>
      </c>
      <c r="E121" s="77" t="s">
        <v>71</v>
      </c>
      <c r="F121" s="288" t="s">
        <v>40</v>
      </c>
      <c r="G121" s="41">
        <v>2625</v>
      </c>
      <c r="H121" s="41"/>
      <c r="I121" s="41">
        <v>167</v>
      </c>
      <c r="J121" s="41"/>
      <c r="K121" s="41"/>
      <c r="L121" s="37">
        <f>G121-H121+I121+J121+K121</f>
        <v>2792</v>
      </c>
      <c r="M121" s="43"/>
    </row>
    <row r="122" spans="1:13" ht="25.5" customHeight="1">
      <c r="A122" s="113"/>
      <c r="B122" s="109">
        <f>SUM(B116:B121)</f>
        <v>5</v>
      </c>
      <c r="C122" s="109">
        <f>SUM(C116:C121)</f>
        <v>3</v>
      </c>
      <c r="D122" s="109">
        <f>SUM(D116:D121)</f>
        <v>2</v>
      </c>
      <c r="E122" s="114"/>
      <c r="F122" s="109" t="s">
        <v>7</v>
      </c>
      <c r="G122" s="108">
        <f aca="true" t="shared" si="7" ref="G122:L122">SUM(G116:G121)</f>
        <v>19088</v>
      </c>
      <c r="H122" s="108">
        <f t="shared" si="7"/>
        <v>300</v>
      </c>
      <c r="I122" s="108">
        <f t="shared" si="7"/>
        <v>480</v>
      </c>
      <c r="J122" s="108">
        <f t="shared" si="7"/>
        <v>0</v>
      </c>
      <c r="K122" s="108">
        <f t="shared" si="7"/>
        <v>0</v>
      </c>
      <c r="L122" s="108">
        <f t="shared" si="7"/>
        <v>19268</v>
      </c>
      <c r="M122" s="121"/>
    </row>
    <row r="123" spans="1:13" ht="15" customHeight="1">
      <c r="A123" s="341" t="s">
        <v>302</v>
      </c>
      <c r="B123" s="341"/>
      <c r="C123" s="341"/>
      <c r="D123" s="341"/>
      <c r="E123" s="341"/>
      <c r="F123" s="341"/>
      <c r="G123" s="341"/>
      <c r="H123" s="341"/>
      <c r="I123" s="341"/>
      <c r="J123" s="341"/>
      <c r="K123" s="341"/>
      <c r="L123" s="341"/>
      <c r="M123" s="341"/>
    </row>
    <row r="124" spans="1:13" ht="15" customHeight="1">
      <c r="A124" s="341" t="s">
        <v>373</v>
      </c>
      <c r="B124" s="341"/>
      <c r="C124" s="341"/>
      <c r="D124" s="341"/>
      <c r="E124" s="341"/>
      <c r="F124" s="341"/>
      <c r="G124" s="341"/>
      <c r="H124" s="341"/>
      <c r="I124" s="341"/>
      <c r="J124" s="341"/>
      <c r="K124" s="341"/>
      <c r="L124" s="341"/>
      <c r="M124" s="341"/>
    </row>
    <row r="125" spans="1:13" ht="15" customHeight="1">
      <c r="A125" s="341" t="str">
        <f>A3</f>
        <v>Nómina que corresponde a la 2DA (SEGUNDA) quincena del mes de AGOSTO de 2020.</v>
      </c>
      <c r="B125" s="341"/>
      <c r="C125" s="341"/>
      <c r="D125" s="341"/>
      <c r="E125" s="341"/>
      <c r="F125" s="341"/>
      <c r="G125" s="341"/>
      <c r="H125" s="341"/>
      <c r="I125" s="341"/>
      <c r="J125" s="341"/>
      <c r="K125" s="341"/>
      <c r="L125" s="341"/>
      <c r="M125" s="341"/>
    </row>
    <row r="126" spans="1:13" ht="15" customHeight="1">
      <c r="A126" s="342" t="s">
        <v>416</v>
      </c>
      <c r="B126" s="342"/>
      <c r="C126" s="342"/>
      <c r="D126" s="342"/>
      <c r="E126" s="342"/>
      <c r="F126" s="342"/>
      <c r="G126" s="342"/>
      <c r="H126" s="342"/>
      <c r="I126" s="342"/>
      <c r="J126" s="342"/>
      <c r="K126" s="342"/>
      <c r="L126" s="342"/>
      <c r="M126" s="342"/>
    </row>
    <row r="127" spans="1:13" ht="24.75" customHeight="1">
      <c r="A127" s="48" t="s">
        <v>8</v>
      </c>
      <c r="B127" s="44" t="s">
        <v>23</v>
      </c>
      <c r="C127" s="44" t="s">
        <v>17</v>
      </c>
      <c r="D127" s="44" t="s">
        <v>18</v>
      </c>
      <c r="E127" s="48" t="s">
        <v>0</v>
      </c>
      <c r="F127" s="48" t="s">
        <v>1</v>
      </c>
      <c r="G127" s="48" t="s">
        <v>2</v>
      </c>
      <c r="H127" s="48" t="s">
        <v>3</v>
      </c>
      <c r="I127" s="48" t="s">
        <v>4</v>
      </c>
      <c r="J127" s="81" t="s">
        <v>72</v>
      </c>
      <c r="K127" s="204" t="s">
        <v>283</v>
      </c>
      <c r="L127" s="48" t="s">
        <v>5</v>
      </c>
      <c r="M127" s="48" t="s">
        <v>6</v>
      </c>
    </row>
    <row r="128" spans="1:13" ht="51" customHeight="1" thickBot="1">
      <c r="A128" s="54" t="s">
        <v>547</v>
      </c>
      <c r="B128" s="54">
        <v>1</v>
      </c>
      <c r="C128" s="54">
        <v>1</v>
      </c>
      <c r="D128" s="54"/>
      <c r="E128" s="256" t="s">
        <v>333</v>
      </c>
      <c r="F128" s="58" t="s">
        <v>35</v>
      </c>
      <c r="G128" s="55">
        <v>9560</v>
      </c>
      <c r="H128" s="55">
        <v>420</v>
      </c>
      <c r="I128" s="55"/>
      <c r="J128" s="55"/>
      <c r="K128" s="55"/>
      <c r="L128" s="55">
        <f>G128-H128+I128</f>
        <v>9140</v>
      </c>
      <c r="M128" s="65"/>
    </row>
    <row r="129" spans="1:13" ht="51" customHeight="1" thickBot="1">
      <c r="A129" s="54" t="s">
        <v>548</v>
      </c>
      <c r="B129" s="5">
        <v>1</v>
      </c>
      <c r="C129" s="5">
        <v>1</v>
      </c>
      <c r="D129" s="5"/>
      <c r="E129" s="29" t="s">
        <v>41</v>
      </c>
      <c r="F129" s="31" t="s">
        <v>42</v>
      </c>
      <c r="G129" s="37">
        <v>5491</v>
      </c>
      <c r="H129" s="34">
        <v>285</v>
      </c>
      <c r="I129" s="34"/>
      <c r="J129" s="34"/>
      <c r="K129" s="34"/>
      <c r="L129" s="34">
        <f>G129-H129+I129</f>
        <v>5206</v>
      </c>
      <c r="M129" s="43"/>
    </row>
    <row r="130" spans="1:13" ht="51" customHeight="1" thickBot="1">
      <c r="A130" s="54" t="s">
        <v>549</v>
      </c>
      <c r="B130" s="5">
        <v>1</v>
      </c>
      <c r="C130" s="5">
        <v>1</v>
      </c>
      <c r="D130" s="5"/>
      <c r="E130" s="29" t="s">
        <v>467</v>
      </c>
      <c r="F130" s="5" t="s">
        <v>455</v>
      </c>
      <c r="G130" s="37">
        <v>4105</v>
      </c>
      <c r="H130" s="34"/>
      <c r="I130" s="34">
        <v>90</v>
      </c>
      <c r="J130" s="34"/>
      <c r="K130" s="34"/>
      <c r="L130" s="34">
        <f>G130-H130+I130</f>
        <v>4195</v>
      </c>
      <c r="M130" s="43"/>
    </row>
    <row r="131" spans="1:13" ht="51" customHeight="1" thickBot="1">
      <c r="A131" s="54" t="s">
        <v>550</v>
      </c>
      <c r="B131" s="5">
        <v>1</v>
      </c>
      <c r="C131" s="5">
        <v>1</v>
      </c>
      <c r="D131" s="5"/>
      <c r="E131" s="29" t="s">
        <v>480</v>
      </c>
      <c r="F131" s="206" t="s">
        <v>481</v>
      </c>
      <c r="G131" s="37">
        <v>4105</v>
      </c>
      <c r="H131" s="34"/>
      <c r="I131" s="34">
        <v>90</v>
      </c>
      <c r="J131" s="34"/>
      <c r="K131" s="34"/>
      <c r="L131" s="34">
        <f>G131-H131+I131</f>
        <v>4195</v>
      </c>
      <c r="M131" s="43"/>
    </row>
    <row r="132" spans="1:13" ht="51" customHeight="1" thickBot="1">
      <c r="A132" s="54" t="s">
        <v>551</v>
      </c>
      <c r="B132" s="5">
        <v>1</v>
      </c>
      <c r="C132" s="5">
        <v>1</v>
      </c>
      <c r="D132" s="5"/>
      <c r="E132" s="29" t="s">
        <v>479</v>
      </c>
      <c r="F132" s="206" t="s">
        <v>455</v>
      </c>
      <c r="G132" s="37">
        <v>4105</v>
      </c>
      <c r="H132" s="34"/>
      <c r="I132" s="34">
        <v>90</v>
      </c>
      <c r="J132" s="34"/>
      <c r="K132" s="34"/>
      <c r="L132" s="34">
        <f>G132-H132+I132</f>
        <v>4195</v>
      </c>
      <c r="M132" s="43"/>
    </row>
    <row r="133" spans="1:13" ht="25.5" customHeight="1" thickTop="1">
      <c r="A133" s="113"/>
      <c r="B133" s="109">
        <f>SUM(B128:B132)</f>
        <v>5</v>
      </c>
      <c r="C133" s="109">
        <f>SUM(C128:C132)</f>
        <v>5</v>
      </c>
      <c r="D133" s="109">
        <f>SUM(D128:D129)</f>
        <v>0</v>
      </c>
      <c r="E133" s="122"/>
      <c r="F133" s="109" t="s">
        <v>7</v>
      </c>
      <c r="G133" s="117">
        <f>SUM(G128:G132)</f>
        <v>27366</v>
      </c>
      <c r="H133" s="119">
        <f>SUM(H128:H132)</f>
        <v>705</v>
      </c>
      <c r="I133" s="119">
        <f>SUM(I128:I132)</f>
        <v>270</v>
      </c>
      <c r="J133" s="119">
        <f>SUM(J128:J129)</f>
        <v>0</v>
      </c>
      <c r="K133" s="119">
        <f>SUM(K128:K129)</f>
        <v>0</v>
      </c>
      <c r="L133" s="119">
        <f>SUM(L128:L132)</f>
        <v>26931</v>
      </c>
      <c r="M133" s="121"/>
    </row>
    <row r="134" spans="1:13" ht="15" customHeight="1">
      <c r="A134" s="341" t="s">
        <v>10</v>
      </c>
      <c r="B134" s="341"/>
      <c r="C134" s="341"/>
      <c r="D134" s="341"/>
      <c r="E134" s="341"/>
      <c r="F134" s="341"/>
      <c r="G134" s="341"/>
      <c r="H134" s="341"/>
      <c r="I134" s="341"/>
      <c r="J134" s="341"/>
      <c r="K134" s="341"/>
      <c r="L134" s="341"/>
      <c r="M134" s="341"/>
    </row>
    <row r="135" spans="1:13" ht="15" customHeight="1">
      <c r="A135" s="341" t="s">
        <v>373</v>
      </c>
      <c r="B135" s="341"/>
      <c r="C135" s="341"/>
      <c r="D135" s="341"/>
      <c r="E135" s="341"/>
      <c r="F135" s="341"/>
      <c r="G135" s="341"/>
      <c r="H135" s="341"/>
      <c r="I135" s="341"/>
      <c r="J135" s="341"/>
      <c r="K135" s="341"/>
      <c r="L135" s="341"/>
      <c r="M135" s="341"/>
    </row>
    <row r="136" spans="1:13" ht="15" customHeight="1">
      <c r="A136" s="341" t="str">
        <f>A3</f>
        <v>Nómina que corresponde a la 2DA (SEGUNDA) quincena del mes de AGOSTO de 2020.</v>
      </c>
      <c r="B136" s="341"/>
      <c r="C136" s="341"/>
      <c r="D136" s="341"/>
      <c r="E136" s="341"/>
      <c r="F136" s="341"/>
      <c r="G136" s="341"/>
      <c r="H136" s="341"/>
      <c r="I136" s="341"/>
      <c r="J136" s="341"/>
      <c r="K136" s="341"/>
      <c r="L136" s="341"/>
      <c r="M136" s="341"/>
    </row>
    <row r="137" spans="1:13" ht="15" customHeight="1">
      <c r="A137" s="342" t="s">
        <v>417</v>
      </c>
      <c r="B137" s="342"/>
      <c r="C137" s="342"/>
      <c r="D137" s="342"/>
      <c r="E137" s="342"/>
      <c r="F137" s="342"/>
      <c r="G137" s="342"/>
      <c r="H137" s="342"/>
      <c r="I137" s="342"/>
      <c r="J137" s="342"/>
      <c r="K137" s="342"/>
      <c r="L137" s="342"/>
      <c r="M137" s="342"/>
    </row>
    <row r="138" spans="1:13" ht="24.75" customHeight="1">
      <c r="A138" s="245" t="s">
        <v>8</v>
      </c>
      <c r="B138" s="246" t="s">
        <v>23</v>
      </c>
      <c r="C138" s="246" t="s">
        <v>17</v>
      </c>
      <c r="D138" s="246" t="s">
        <v>18</v>
      </c>
      <c r="E138" s="245" t="s">
        <v>0</v>
      </c>
      <c r="F138" s="245" t="s">
        <v>1</v>
      </c>
      <c r="G138" s="245" t="s">
        <v>2</v>
      </c>
      <c r="H138" s="245" t="s">
        <v>3</v>
      </c>
      <c r="I138" s="245" t="s">
        <v>4</v>
      </c>
      <c r="J138" s="81" t="s">
        <v>72</v>
      </c>
      <c r="K138" s="204" t="s">
        <v>283</v>
      </c>
      <c r="L138" s="245" t="s">
        <v>5</v>
      </c>
      <c r="M138" s="245" t="s">
        <v>6</v>
      </c>
    </row>
    <row r="139" spans="1:13" ht="50.25" customHeight="1" thickBot="1">
      <c r="A139" s="54" t="s">
        <v>552</v>
      </c>
      <c r="B139" s="54">
        <v>1</v>
      </c>
      <c r="C139" s="54"/>
      <c r="D139" s="54">
        <v>1</v>
      </c>
      <c r="E139" s="256" t="s">
        <v>458</v>
      </c>
      <c r="F139" s="58" t="s">
        <v>35</v>
      </c>
      <c r="G139" s="55">
        <v>9560</v>
      </c>
      <c r="H139" s="55">
        <v>420</v>
      </c>
      <c r="I139" s="55"/>
      <c r="J139" s="55"/>
      <c r="K139" s="55"/>
      <c r="L139" s="55">
        <f>G139-H139+I139</f>
        <v>9140</v>
      </c>
      <c r="M139" s="63"/>
    </row>
    <row r="140" spans="1:13" ht="51" customHeight="1" thickBot="1">
      <c r="A140" s="54" t="s">
        <v>553</v>
      </c>
      <c r="B140" s="5">
        <v>1</v>
      </c>
      <c r="C140" s="5">
        <v>1</v>
      </c>
      <c r="D140" s="5"/>
      <c r="E140" s="29" t="s">
        <v>85</v>
      </c>
      <c r="F140" s="30" t="s">
        <v>90</v>
      </c>
      <c r="G140" s="37">
        <v>5827</v>
      </c>
      <c r="H140" s="37">
        <v>435</v>
      </c>
      <c r="I140" s="37"/>
      <c r="J140" s="37"/>
      <c r="K140" s="37"/>
      <c r="L140" s="34">
        <f>G140-H140+I140+J140+K140</f>
        <v>5392</v>
      </c>
      <c r="M140" s="252"/>
    </row>
    <row r="141" spans="1:13" ht="51" customHeight="1" thickBot="1">
      <c r="A141" s="54" t="s">
        <v>554</v>
      </c>
      <c r="B141" s="5">
        <v>1</v>
      </c>
      <c r="C141" s="5">
        <v>1</v>
      </c>
      <c r="D141" s="5"/>
      <c r="E141" s="49" t="s">
        <v>86</v>
      </c>
      <c r="F141" s="30" t="s">
        <v>90</v>
      </c>
      <c r="G141" s="41">
        <v>5827</v>
      </c>
      <c r="H141" s="41">
        <v>435</v>
      </c>
      <c r="I141" s="41"/>
      <c r="J141" s="41"/>
      <c r="K141" s="41"/>
      <c r="L141" s="34">
        <f>G141-H141+I141+J141+K141</f>
        <v>5392</v>
      </c>
      <c r="M141" s="43"/>
    </row>
    <row r="142" spans="1:13" ht="51" customHeight="1" thickBot="1">
      <c r="A142" s="54" t="s">
        <v>555</v>
      </c>
      <c r="B142" s="13">
        <v>1</v>
      </c>
      <c r="C142" s="13">
        <v>1</v>
      </c>
      <c r="D142" s="13"/>
      <c r="E142" s="85" t="s">
        <v>87</v>
      </c>
      <c r="F142" s="30" t="s">
        <v>90</v>
      </c>
      <c r="G142" s="88">
        <v>5932</v>
      </c>
      <c r="H142" s="41">
        <v>435</v>
      </c>
      <c r="I142" s="88"/>
      <c r="J142" s="88"/>
      <c r="K142" s="88"/>
      <c r="L142" s="34">
        <f>G142-H142+I142+J142+K142</f>
        <v>5497</v>
      </c>
      <c r="M142" s="66"/>
    </row>
    <row r="143" spans="1:13" ht="51" customHeight="1" thickBot="1">
      <c r="A143" s="54" t="s">
        <v>556</v>
      </c>
      <c r="B143" s="13">
        <v>1</v>
      </c>
      <c r="C143" s="13">
        <v>1</v>
      </c>
      <c r="D143" s="13"/>
      <c r="E143" s="289" t="s">
        <v>88</v>
      </c>
      <c r="F143" s="287" t="s">
        <v>91</v>
      </c>
      <c r="G143" s="89">
        <v>4315</v>
      </c>
      <c r="H143" s="86"/>
      <c r="I143" s="89">
        <v>90</v>
      </c>
      <c r="J143" s="89"/>
      <c r="K143" s="89"/>
      <c r="L143" s="34">
        <f>G143-H143+I143+J143+K143</f>
        <v>4405</v>
      </c>
      <c r="M143" s="66"/>
    </row>
    <row r="144" spans="1:13" ht="51" customHeight="1" thickBot="1">
      <c r="A144" s="54" t="s">
        <v>557</v>
      </c>
      <c r="B144" s="5">
        <v>1</v>
      </c>
      <c r="C144" s="5">
        <v>1</v>
      </c>
      <c r="D144" s="5"/>
      <c r="E144" s="39" t="s">
        <v>89</v>
      </c>
      <c r="F144" s="30" t="s">
        <v>90</v>
      </c>
      <c r="G144" s="37">
        <v>5712</v>
      </c>
      <c r="H144" s="37">
        <v>435</v>
      </c>
      <c r="I144" s="89"/>
      <c r="J144" s="89"/>
      <c r="K144" s="89"/>
      <c r="L144" s="34">
        <f>G144-H144+I144+J144+K144</f>
        <v>5277</v>
      </c>
      <c r="M144" s="66"/>
    </row>
    <row r="145" spans="1:13" ht="25.5" customHeight="1">
      <c r="A145" s="113"/>
      <c r="B145" s="109">
        <f>SUM(B139:B144)</f>
        <v>6</v>
      </c>
      <c r="C145" s="109">
        <f>SUM(C139:C144)</f>
        <v>5</v>
      </c>
      <c r="D145" s="109">
        <f>SUM(D139:D144)</f>
        <v>1</v>
      </c>
      <c r="E145" s="114"/>
      <c r="F145" s="109" t="s">
        <v>7</v>
      </c>
      <c r="G145" s="108">
        <f aca="true" t="shared" si="8" ref="G145:L145">SUM(G139:G144)</f>
        <v>37173</v>
      </c>
      <c r="H145" s="108">
        <f t="shared" si="8"/>
        <v>2160</v>
      </c>
      <c r="I145" s="108">
        <f t="shared" si="8"/>
        <v>90</v>
      </c>
      <c r="J145" s="108">
        <f t="shared" si="8"/>
        <v>0</v>
      </c>
      <c r="K145" s="108">
        <f t="shared" si="8"/>
        <v>0</v>
      </c>
      <c r="L145" s="108">
        <f t="shared" si="8"/>
        <v>35103</v>
      </c>
      <c r="M145" s="121"/>
    </row>
    <row r="146" spans="1:13" ht="15" customHeight="1">
      <c r="A146" s="341" t="s">
        <v>10</v>
      </c>
      <c r="B146" s="341"/>
      <c r="C146" s="341"/>
      <c r="D146" s="341"/>
      <c r="E146" s="341"/>
      <c r="F146" s="341"/>
      <c r="G146" s="341"/>
      <c r="H146" s="341"/>
      <c r="I146" s="341"/>
      <c r="J146" s="341"/>
      <c r="K146" s="341"/>
      <c r="L146" s="341"/>
      <c r="M146" s="341"/>
    </row>
    <row r="147" spans="1:13" ht="15" customHeight="1">
      <c r="A147" s="341" t="s">
        <v>373</v>
      </c>
      <c r="B147" s="341"/>
      <c r="C147" s="341"/>
      <c r="D147" s="341"/>
      <c r="E147" s="341"/>
      <c r="F147" s="341"/>
      <c r="G147" s="341"/>
      <c r="H147" s="341"/>
      <c r="I147" s="341"/>
      <c r="J147" s="341"/>
      <c r="K147" s="341"/>
      <c r="L147" s="341"/>
      <c r="M147" s="341"/>
    </row>
    <row r="148" spans="1:13" ht="15" customHeight="1">
      <c r="A148" s="341" t="str">
        <f>A3</f>
        <v>Nómina que corresponde a la 2DA (SEGUNDA) quincena del mes de AGOSTO de 2020.</v>
      </c>
      <c r="B148" s="341"/>
      <c r="C148" s="341"/>
      <c r="D148" s="341"/>
      <c r="E148" s="341"/>
      <c r="F148" s="341"/>
      <c r="G148" s="341"/>
      <c r="H148" s="341"/>
      <c r="I148" s="341"/>
      <c r="J148" s="341"/>
      <c r="K148" s="341"/>
      <c r="L148" s="341"/>
      <c r="M148" s="341"/>
    </row>
    <row r="149" spans="1:13" ht="15" customHeight="1">
      <c r="A149" s="342" t="s">
        <v>418</v>
      </c>
      <c r="B149" s="342"/>
      <c r="C149" s="342"/>
      <c r="D149" s="342"/>
      <c r="E149" s="342"/>
      <c r="F149" s="342"/>
      <c r="G149" s="342"/>
      <c r="H149" s="342"/>
      <c r="I149" s="342"/>
      <c r="J149" s="342"/>
      <c r="K149" s="342"/>
      <c r="L149" s="342"/>
      <c r="M149" s="342"/>
    </row>
    <row r="150" spans="1:13" ht="24.75" customHeight="1">
      <c r="A150" s="48" t="s">
        <v>8</v>
      </c>
      <c r="B150" s="44" t="s">
        <v>23</v>
      </c>
      <c r="C150" s="44" t="s">
        <v>17</v>
      </c>
      <c r="D150" s="44" t="s">
        <v>18</v>
      </c>
      <c r="E150" s="48" t="s">
        <v>0</v>
      </c>
      <c r="F150" s="48" t="s">
        <v>1</v>
      </c>
      <c r="G150" s="48" t="s">
        <v>2</v>
      </c>
      <c r="H150" s="48" t="s">
        <v>3</v>
      </c>
      <c r="I150" s="48" t="s">
        <v>4</v>
      </c>
      <c r="J150" s="81" t="s">
        <v>72</v>
      </c>
      <c r="K150" s="204" t="s">
        <v>283</v>
      </c>
      <c r="L150" s="48" t="s">
        <v>5</v>
      </c>
      <c r="M150" s="321" t="s">
        <v>6</v>
      </c>
    </row>
    <row r="151" spans="1:13" ht="51" customHeight="1" thickBot="1">
      <c r="A151" s="54" t="s">
        <v>558</v>
      </c>
      <c r="B151" s="54">
        <v>1</v>
      </c>
      <c r="C151" s="54">
        <v>1</v>
      </c>
      <c r="D151" s="54"/>
      <c r="E151" s="57" t="s">
        <v>251</v>
      </c>
      <c r="F151" s="318" t="s">
        <v>246</v>
      </c>
      <c r="G151" s="69">
        <v>9560</v>
      </c>
      <c r="H151" s="69">
        <v>420</v>
      </c>
      <c r="I151" s="69"/>
      <c r="J151" s="69"/>
      <c r="K151" s="69"/>
      <c r="L151" s="69">
        <f>G151-H151+I151</f>
        <v>9140</v>
      </c>
      <c r="M151" s="63"/>
    </row>
    <row r="152" spans="1:13" ht="51" customHeight="1" thickBot="1">
      <c r="A152" s="54" t="s">
        <v>559</v>
      </c>
      <c r="B152" s="5">
        <v>1</v>
      </c>
      <c r="C152" s="5"/>
      <c r="D152" s="5">
        <v>1</v>
      </c>
      <c r="E152" s="29" t="s">
        <v>44</v>
      </c>
      <c r="F152" s="31" t="s">
        <v>12</v>
      </c>
      <c r="G152" s="37">
        <v>5748</v>
      </c>
      <c r="H152" s="37">
        <v>175</v>
      </c>
      <c r="I152" s="37"/>
      <c r="J152" s="37"/>
      <c r="K152" s="37"/>
      <c r="L152" s="37">
        <f>G152-H152+I152</f>
        <v>5573</v>
      </c>
      <c r="M152" s="43"/>
    </row>
    <row r="153" spans="1:13" ht="51" customHeight="1" thickBot="1">
      <c r="A153" s="54" t="s">
        <v>560</v>
      </c>
      <c r="B153" s="5">
        <v>1</v>
      </c>
      <c r="C153" s="5">
        <v>1</v>
      </c>
      <c r="D153" s="5"/>
      <c r="E153" s="29" t="s">
        <v>185</v>
      </c>
      <c r="F153" s="30" t="s">
        <v>43</v>
      </c>
      <c r="G153" s="37">
        <v>5943</v>
      </c>
      <c r="H153" s="37">
        <v>175</v>
      </c>
      <c r="I153" s="37"/>
      <c r="J153" s="37"/>
      <c r="K153" s="37"/>
      <c r="L153" s="37">
        <f>G153-H153+I153</f>
        <v>5768</v>
      </c>
      <c r="M153" s="43"/>
    </row>
    <row r="154" spans="1:13" ht="25.5" customHeight="1">
      <c r="A154" s="113"/>
      <c r="B154" s="109">
        <f>SUM(B151:B153)</f>
        <v>3</v>
      </c>
      <c r="C154" s="109">
        <f>SUM(C151:C153)</f>
        <v>2</v>
      </c>
      <c r="D154" s="109">
        <f>SUM(D151:D153)</f>
        <v>1</v>
      </c>
      <c r="E154" s="114"/>
      <c r="F154" s="109" t="s">
        <v>7</v>
      </c>
      <c r="G154" s="108">
        <f aca="true" t="shared" si="9" ref="G154:L154">SUM(G151:G153)</f>
        <v>21251</v>
      </c>
      <c r="H154" s="108">
        <f t="shared" si="9"/>
        <v>770</v>
      </c>
      <c r="I154" s="108">
        <f t="shared" si="9"/>
        <v>0</v>
      </c>
      <c r="J154" s="108">
        <f t="shared" si="9"/>
        <v>0</v>
      </c>
      <c r="K154" s="108">
        <f t="shared" si="9"/>
        <v>0</v>
      </c>
      <c r="L154" s="108">
        <f t="shared" si="9"/>
        <v>20481</v>
      </c>
      <c r="M154" s="121"/>
    </row>
    <row r="155" spans="1:13" ht="15" customHeight="1">
      <c r="A155" s="341" t="s">
        <v>10</v>
      </c>
      <c r="B155" s="341"/>
      <c r="C155" s="341"/>
      <c r="D155" s="341"/>
      <c r="E155" s="341"/>
      <c r="F155" s="341"/>
      <c r="G155" s="341"/>
      <c r="H155" s="341"/>
      <c r="I155" s="341"/>
      <c r="J155" s="341"/>
      <c r="K155" s="341"/>
      <c r="L155" s="341"/>
      <c r="M155" s="341"/>
    </row>
    <row r="156" spans="1:13" ht="15" customHeight="1">
      <c r="A156" s="341" t="s">
        <v>373</v>
      </c>
      <c r="B156" s="341"/>
      <c r="C156" s="341"/>
      <c r="D156" s="341"/>
      <c r="E156" s="341"/>
      <c r="F156" s="341"/>
      <c r="G156" s="341"/>
      <c r="H156" s="341"/>
      <c r="I156" s="341"/>
      <c r="J156" s="341"/>
      <c r="K156" s="341"/>
      <c r="L156" s="341"/>
      <c r="M156" s="341"/>
    </row>
    <row r="157" spans="1:13" ht="15" customHeight="1">
      <c r="A157" s="341" t="str">
        <f>A3</f>
        <v>Nómina que corresponde a la 2DA (SEGUNDA) quincena del mes de AGOSTO de 2020.</v>
      </c>
      <c r="B157" s="341"/>
      <c r="C157" s="341"/>
      <c r="D157" s="341"/>
      <c r="E157" s="341"/>
      <c r="F157" s="341"/>
      <c r="G157" s="341"/>
      <c r="H157" s="341"/>
      <c r="I157" s="341"/>
      <c r="J157" s="341"/>
      <c r="K157" s="341"/>
      <c r="L157" s="341"/>
      <c r="M157" s="341"/>
    </row>
    <row r="158" spans="1:13" ht="15" customHeight="1">
      <c r="A158" s="342" t="s">
        <v>419</v>
      </c>
      <c r="B158" s="342"/>
      <c r="C158" s="342"/>
      <c r="D158" s="342"/>
      <c r="E158" s="342"/>
      <c r="F158" s="342"/>
      <c r="G158" s="342"/>
      <c r="H158" s="342"/>
      <c r="I158" s="342"/>
      <c r="J158" s="342"/>
      <c r="K158" s="342"/>
      <c r="L158" s="342"/>
      <c r="M158" s="342"/>
    </row>
    <row r="159" spans="1:13" ht="25.5" customHeight="1">
      <c r="A159" s="48" t="s">
        <v>8</v>
      </c>
      <c r="B159" s="44" t="s">
        <v>23</v>
      </c>
      <c r="C159" s="44" t="s">
        <v>17</v>
      </c>
      <c r="D159" s="44" t="s">
        <v>18</v>
      </c>
      <c r="E159" s="48" t="s">
        <v>0</v>
      </c>
      <c r="F159" s="48" t="s">
        <v>1</v>
      </c>
      <c r="G159" s="48" t="s">
        <v>2</v>
      </c>
      <c r="H159" s="48" t="s">
        <v>3</v>
      </c>
      <c r="I159" s="48" t="s">
        <v>4</v>
      </c>
      <c r="J159" s="81" t="s">
        <v>72</v>
      </c>
      <c r="K159" s="204" t="s">
        <v>283</v>
      </c>
      <c r="L159" s="48" t="s">
        <v>5</v>
      </c>
      <c r="M159" s="48" t="s">
        <v>6</v>
      </c>
    </row>
    <row r="160" spans="1:13" ht="51" customHeight="1" thickBot="1">
      <c r="A160" s="54" t="s">
        <v>561</v>
      </c>
      <c r="B160" s="54">
        <v>1</v>
      </c>
      <c r="C160" s="54"/>
      <c r="D160" s="54">
        <v>1</v>
      </c>
      <c r="E160" s="57" t="s">
        <v>124</v>
      </c>
      <c r="F160" s="58" t="s">
        <v>35</v>
      </c>
      <c r="G160" s="55">
        <v>9560</v>
      </c>
      <c r="H160" s="55">
        <v>420</v>
      </c>
      <c r="I160" s="55"/>
      <c r="J160" s="55"/>
      <c r="K160" s="55"/>
      <c r="L160" s="55">
        <f>G160-H160+I160</f>
        <v>9140</v>
      </c>
      <c r="M160" s="251"/>
    </row>
    <row r="161" spans="1:13" ht="51" customHeight="1" thickBot="1">
      <c r="A161" s="54" t="s">
        <v>562</v>
      </c>
      <c r="B161" s="5">
        <v>1</v>
      </c>
      <c r="C161" s="5"/>
      <c r="D161" s="5">
        <v>1</v>
      </c>
      <c r="E161" s="29" t="s">
        <v>220</v>
      </c>
      <c r="F161" s="30" t="s">
        <v>9</v>
      </c>
      <c r="G161" s="37">
        <v>4420</v>
      </c>
      <c r="H161" s="37"/>
      <c r="I161" s="37">
        <v>90</v>
      </c>
      <c r="J161" s="50"/>
      <c r="K161" s="50"/>
      <c r="L161" s="37">
        <f>G161-H161+I161</f>
        <v>4510</v>
      </c>
      <c r="M161" s="43"/>
    </row>
    <row r="162" spans="1:13" ht="51" customHeight="1" thickBot="1">
      <c r="A162" s="54" t="s">
        <v>563</v>
      </c>
      <c r="B162" s="5">
        <v>1</v>
      </c>
      <c r="C162" s="5">
        <v>1</v>
      </c>
      <c r="D162" s="5"/>
      <c r="E162" s="29" t="s">
        <v>363</v>
      </c>
      <c r="F162" s="30" t="s">
        <v>357</v>
      </c>
      <c r="G162" s="37">
        <v>8547</v>
      </c>
      <c r="H162" s="37">
        <v>250</v>
      </c>
      <c r="I162" s="37"/>
      <c r="J162" s="50"/>
      <c r="K162" s="50"/>
      <c r="L162" s="37">
        <f>G162-H162+I162</f>
        <v>8297</v>
      </c>
      <c r="M162" s="43"/>
    </row>
    <row r="163" spans="1:13" ht="51" customHeight="1" thickBot="1">
      <c r="A163" s="54" t="s">
        <v>564</v>
      </c>
      <c r="B163" s="5">
        <v>1</v>
      </c>
      <c r="C163" s="5"/>
      <c r="D163" s="5">
        <v>1</v>
      </c>
      <c r="E163" s="29" t="s">
        <v>403</v>
      </c>
      <c r="F163" s="30" t="s">
        <v>295</v>
      </c>
      <c r="G163" s="37">
        <v>4084</v>
      </c>
      <c r="H163" s="37"/>
      <c r="I163" s="37">
        <v>110</v>
      </c>
      <c r="J163" s="50"/>
      <c r="K163" s="50"/>
      <c r="L163" s="37">
        <f>G163-H163+I163</f>
        <v>4194</v>
      </c>
      <c r="M163" s="296"/>
    </row>
    <row r="164" spans="1:13" ht="25.5" customHeight="1" thickTop="1">
      <c r="A164" s="113"/>
      <c r="B164" s="109">
        <f>SUM(B160:B163)</f>
        <v>4</v>
      </c>
      <c r="C164" s="109">
        <f>SUM(C160:C163)</f>
        <v>1</v>
      </c>
      <c r="D164" s="109">
        <f>SUM(D160:D163)</f>
        <v>3</v>
      </c>
      <c r="E164" s="114"/>
      <c r="F164" s="109" t="s">
        <v>7</v>
      </c>
      <c r="G164" s="119">
        <f aca="true" t="shared" si="10" ref="G164:L164">SUM(G160:G163)</f>
        <v>26611</v>
      </c>
      <c r="H164" s="119">
        <f t="shared" si="10"/>
        <v>670</v>
      </c>
      <c r="I164" s="119">
        <f t="shared" si="10"/>
        <v>200</v>
      </c>
      <c r="J164" s="119">
        <f t="shared" si="10"/>
        <v>0</v>
      </c>
      <c r="K164" s="119">
        <f t="shared" si="10"/>
        <v>0</v>
      </c>
      <c r="L164" s="119">
        <f t="shared" si="10"/>
        <v>26141</v>
      </c>
      <c r="M164" s="121"/>
    </row>
    <row r="165" spans="1:13" s="10" customFormat="1" ht="15" customHeight="1">
      <c r="A165" s="341" t="s">
        <v>10</v>
      </c>
      <c r="B165" s="341"/>
      <c r="C165" s="341"/>
      <c r="D165" s="341"/>
      <c r="E165" s="341"/>
      <c r="F165" s="341"/>
      <c r="G165" s="341"/>
      <c r="H165" s="341"/>
      <c r="I165" s="341"/>
      <c r="J165" s="341"/>
      <c r="K165" s="341"/>
      <c r="L165" s="341"/>
      <c r="M165" s="341"/>
    </row>
    <row r="166" spans="1:13" s="10" customFormat="1" ht="15" customHeight="1">
      <c r="A166" s="341" t="s">
        <v>373</v>
      </c>
      <c r="B166" s="341"/>
      <c r="C166" s="341"/>
      <c r="D166" s="341"/>
      <c r="E166" s="341"/>
      <c r="F166" s="341"/>
      <c r="G166" s="341"/>
      <c r="H166" s="341"/>
      <c r="I166" s="341"/>
      <c r="J166" s="341"/>
      <c r="K166" s="341"/>
      <c r="L166" s="341"/>
      <c r="M166" s="341"/>
    </row>
    <row r="167" spans="1:13" s="10" customFormat="1" ht="16.5" customHeight="1">
      <c r="A167" s="341" t="str">
        <f>A3</f>
        <v>Nómina que corresponde a la 2DA (SEGUNDA) quincena del mes de AGOSTO de 2020.</v>
      </c>
      <c r="B167" s="341"/>
      <c r="C167" s="341"/>
      <c r="D167" s="341"/>
      <c r="E167" s="341"/>
      <c r="F167" s="341"/>
      <c r="G167" s="341"/>
      <c r="H167" s="341"/>
      <c r="I167" s="341"/>
      <c r="J167" s="341"/>
      <c r="K167" s="341"/>
      <c r="L167" s="341"/>
      <c r="M167" s="341"/>
    </row>
    <row r="168" spans="1:13" s="10" customFormat="1" ht="15" customHeight="1">
      <c r="A168" s="342" t="s">
        <v>420</v>
      </c>
      <c r="B168" s="342"/>
      <c r="C168" s="342"/>
      <c r="D168" s="342"/>
      <c r="E168" s="342"/>
      <c r="F168" s="342"/>
      <c r="G168" s="342"/>
      <c r="H168" s="342"/>
      <c r="I168" s="342"/>
      <c r="J168" s="342"/>
      <c r="K168" s="342"/>
      <c r="L168" s="342"/>
      <c r="M168" s="342"/>
    </row>
    <row r="169" spans="1:13" s="10" customFormat="1" ht="24.75" customHeight="1">
      <c r="A169" s="48" t="s">
        <v>8</v>
      </c>
      <c r="B169" s="44" t="s">
        <v>23</v>
      </c>
      <c r="C169" s="44" t="s">
        <v>17</v>
      </c>
      <c r="D169" s="44" t="s">
        <v>18</v>
      </c>
      <c r="E169" s="48" t="s">
        <v>0</v>
      </c>
      <c r="F169" s="48" t="s">
        <v>1</v>
      </c>
      <c r="G169" s="48" t="s">
        <v>2</v>
      </c>
      <c r="H169" s="48" t="s">
        <v>3</v>
      </c>
      <c r="I169" s="48" t="s">
        <v>4</v>
      </c>
      <c r="J169" s="81" t="s">
        <v>72</v>
      </c>
      <c r="K169" s="204" t="s">
        <v>283</v>
      </c>
      <c r="L169" s="48" t="s">
        <v>5</v>
      </c>
      <c r="M169" s="264" t="s">
        <v>6</v>
      </c>
    </row>
    <row r="170" spans="1:13" s="10" customFormat="1" ht="51" customHeight="1" thickBot="1">
      <c r="A170" s="54" t="s">
        <v>565</v>
      </c>
      <c r="B170" s="54">
        <v>1</v>
      </c>
      <c r="C170" s="54">
        <v>1</v>
      </c>
      <c r="D170" s="54"/>
      <c r="E170" s="57" t="s">
        <v>258</v>
      </c>
      <c r="F170" s="249" t="s">
        <v>257</v>
      </c>
      <c r="G170" s="69">
        <v>6090</v>
      </c>
      <c r="H170" s="69">
        <v>350</v>
      </c>
      <c r="I170" s="248"/>
      <c r="J170" s="248"/>
      <c r="K170" s="248"/>
      <c r="L170" s="69">
        <f>G170-H170+I170</f>
        <v>5740</v>
      </c>
      <c r="M170" s="74"/>
    </row>
    <row r="171" spans="1:13" ht="25.5" customHeight="1" thickTop="1">
      <c r="A171" s="140"/>
      <c r="B171" s="109">
        <f>SUM(B170:B170)</f>
        <v>1</v>
      </c>
      <c r="C171" s="109">
        <f>SUM(C170:C170)</f>
        <v>1</v>
      </c>
      <c r="D171" s="109">
        <f>SUM(D170:D170)</f>
        <v>0</v>
      </c>
      <c r="E171" s="140"/>
      <c r="F171" s="109" t="s">
        <v>7</v>
      </c>
      <c r="G171" s="119">
        <f aca="true" t="shared" si="11" ref="G171:L171">SUM(G170:G170)</f>
        <v>6090</v>
      </c>
      <c r="H171" s="119">
        <f t="shared" si="11"/>
        <v>350</v>
      </c>
      <c r="I171" s="119">
        <f t="shared" si="11"/>
        <v>0</v>
      </c>
      <c r="J171" s="119">
        <f t="shared" si="11"/>
        <v>0</v>
      </c>
      <c r="K171" s="119">
        <f t="shared" si="11"/>
        <v>0</v>
      </c>
      <c r="L171" s="119">
        <f t="shared" si="11"/>
        <v>5740</v>
      </c>
      <c r="M171" s="115"/>
    </row>
    <row r="172" spans="1:13" ht="15" customHeight="1">
      <c r="A172" s="341" t="s">
        <v>10</v>
      </c>
      <c r="B172" s="341"/>
      <c r="C172" s="341"/>
      <c r="D172" s="341"/>
      <c r="E172" s="341"/>
      <c r="F172" s="341"/>
      <c r="G172" s="341"/>
      <c r="H172" s="341"/>
      <c r="I172" s="341"/>
      <c r="J172" s="341"/>
      <c r="K172" s="341"/>
      <c r="L172" s="341"/>
      <c r="M172" s="341"/>
    </row>
    <row r="173" spans="1:13" ht="15" customHeight="1">
      <c r="A173" s="341" t="s">
        <v>373</v>
      </c>
      <c r="B173" s="341"/>
      <c r="C173" s="341"/>
      <c r="D173" s="341"/>
      <c r="E173" s="341"/>
      <c r="F173" s="341"/>
      <c r="G173" s="341"/>
      <c r="H173" s="341"/>
      <c r="I173" s="341"/>
      <c r="J173" s="341"/>
      <c r="K173" s="341"/>
      <c r="L173" s="341"/>
      <c r="M173" s="341"/>
    </row>
    <row r="174" spans="1:13" ht="15" customHeight="1">
      <c r="A174" s="341" t="str">
        <f>A3</f>
        <v>Nómina que corresponde a la 2DA (SEGUNDA) quincena del mes de AGOSTO de 2020.</v>
      </c>
      <c r="B174" s="341"/>
      <c r="C174" s="341"/>
      <c r="D174" s="341"/>
      <c r="E174" s="341"/>
      <c r="F174" s="341"/>
      <c r="G174" s="341"/>
      <c r="H174" s="341"/>
      <c r="I174" s="341"/>
      <c r="J174" s="341"/>
      <c r="K174" s="341"/>
      <c r="L174" s="341"/>
      <c r="M174" s="341"/>
    </row>
    <row r="175" spans="1:13" ht="15" customHeight="1">
      <c r="A175" s="342" t="s">
        <v>421</v>
      </c>
      <c r="B175" s="342"/>
      <c r="C175" s="342"/>
      <c r="D175" s="342"/>
      <c r="E175" s="342"/>
      <c r="F175" s="342"/>
      <c r="G175" s="342"/>
      <c r="H175" s="342"/>
      <c r="I175" s="342"/>
      <c r="J175" s="342"/>
      <c r="K175" s="342"/>
      <c r="L175" s="342"/>
      <c r="M175" s="342"/>
    </row>
    <row r="176" spans="1:13" ht="24.75" customHeight="1">
      <c r="A176" s="48" t="s">
        <v>8</v>
      </c>
      <c r="B176" s="44" t="s">
        <v>23</v>
      </c>
      <c r="C176" s="44" t="s">
        <v>17</v>
      </c>
      <c r="D176" s="44" t="s">
        <v>18</v>
      </c>
      <c r="E176" s="48" t="s">
        <v>0</v>
      </c>
      <c r="F176" s="48" t="s">
        <v>1</v>
      </c>
      <c r="G176" s="48" t="s">
        <v>2</v>
      </c>
      <c r="H176" s="48" t="s">
        <v>3</v>
      </c>
      <c r="I176" s="48" t="s">
        <v>4</v>
      </c>
      <c r="J176" s="81" t="s">
        <v>72</v>
      </c>
      <c r="K176" s="204" t="s">
        <v>283</v>
      </c>
      <c r="L176" s="48" t="s">
        <v>5</v>
      </c>
      <c r="M176" s="48" t="s">
        <v>6</v>
      </c>
    </row>
    <row r="177" spans="1:13" ht="51" customHeight="1" thickBot="1">
      <c r="A177" s="54" t="s">
        <v>566</v>
      </c>
      <c r="B177" s="54">
        <v>1</v>
      </c>
      <c r="C177" s="54"/>
      <c r="D177" s="54">
        <v>1</v>
      </c>
      <c r="E177" s="67" t="s">
        <v>436</v>
      </c>
      <c r="F177" s="301" t="s">
        <v>437</v>
      </c>
      <c r="G177" s="69">
        <v>9560</v>
      </c>
      <c r="H177" s="69">
        <v>420</v>
      </c>
      <c r="I177" s="69"/>
      <c r="J177" s="69"/>
      <c r="K177" s="69"/>
      <c r="L177" s="69">
        <f>G177-H177</f>
        <v>9140</v>
      </c>
      <c r="M177" s="63"/>
    </row>
    <row r="178" spans="1:13" ht="25.5" customHeight="1" thickTop="1">
      <c r="A178" s="113"/>
      <c r="B178" s="109">
        <f>SUM(B177:B177)</f>
        <v>1</v>
      </c>
      <c r="C178" s="109">
        <f>SUM(C177:C177)</f>
        <v>0</v>
      </c>
      <c r="D178" s="109">
        <f>SUM(D177:D177)</f>
        <v>1</v>
      </c>
      <c r="E178" s="114"/>
      <c r="F178" s="109" t="s">
        <v>7</v>
      </c>
      <c r="G178" s="119">
        <f>SUM(G177:G177)</f>
        <v>9560</v>
      </c>
      <c r="H178" s="119">
        <f>SUM(H177:H177)</f>
        <v>420</v>
      </c>
      <c r="I178" s="119">
        <f>SUM(I177:I177)</f>
        <v>0</v>
      </c>
      <c r="J178" s="119">
        <f>SUM(J177:J177)</f>
        <v>0</v>
      </c>
      <c r="K178" s="119">
        <f>SUM(K177:K177)</f>
        <v>0</v>
      </c>
      <c r="L178" s="119">
        <f>SUM(L177:L177)</f>
        <v>9140</v>
      </c>
      <c r="M178" s="121"/>
    </row>
    <row r="179" spans="1:13" ht="15" customHeight="1">
      <c r="A179" s="341" t="s">
        <v>10</v>
      </c>
      <c r="B179" s="341"/>
      <c r="C179" s="341"/>
      <c r="D179" s="341"/>
      <c r="E179" s="341"/>
      <c r="F179" s="341"/>
      <c r="G179" s="341"/>
      <c r="H179" s="341"/>
      <c r="I179" s="341"/>
      <c r="J179" s="341"/>
      <c r="K179" s="341"/>
      <c r="L179" s="341"/>
      <c r="M179" s="341"/>
    </row>
    <row r="180" spans="1:13" ht="15" customHeight="1">
      <c r="A180" s="341" t="s">
        <v>373</v>
      </c>
      <c r="B180" s="341"/>
      <c r="C180" s="341"/>
      <c r="D180" s="341"/>
      <c r="E180" s="341"/>
      <c r="F180" s="341"/>
      <c r="G180" s="341"/>
      <c r="H180" s="341"/>
      <c r="I180" s="341"/>
      <c r="J180" s="341"/>
      <c r="K180" s="341"/>
      <c r="L180" s="341"/>
      <c r="M180" s="341"/>
    </row>
    <row r="181" spans="1:13" ht="15" customHeight="1">
      <c r="A181" s="341" t="str">
        <f>A3</f>
        <v>Nómina que corresponde a la 2DA (SEGUNDA) quincena del mes de AGOSTO de 2020.</v>
      </c>
      <c r="B181" s="341"/>
      <c r="C181" s="341"/>
      <c r="D181" s="341"/>
      <c r="E181" s="341"/>
      <c r="F181" s="341"/>
      <c r="G181" s="341"/>
      <c r="H181" s="341"/>
      <c r="I181" s="341"/>
      <c r="J181" s="341"/>
      <c r="K181" s="341"/>
      <c r="L181" s="341"/>
      <c r="M181" s="341"/>
    </row>
    <row r="182" spans="1:13" ht="15" customHeight="1">
      <c r="A182" s="342" t="s">
        <v>422</v>
      </c>
      <c r="B182" s="342"/>
      <c r="C182" s="342"/>
      <c r="D182" s="342"/>
      <c r="E182" s="342"/>
      <c r="F182" s="342"/>
      <c r="G182" s="342"/>
      <c r="H182" s="342"/>
      <c r="I182" s="342"/>
      <c r="J182" s="342"/>
      <c r="K182" s="342"/>
      <c r="L182" s="342"/>
      <c r="M182" s="342"/>
    </row>
    <row r="183" spans="1:13" ht="24.75" customHeight="1">
      <c r="A183" s="48" t="s">
        <v>8</v>
      </c>
      <c r="B183" s="44" t="s">
        <v>23</v>
      </c>
      <c r="C183" s="44" t="s">
        <v>17</v>
      </c>
      <c r="D183" s="44" t="s">
        <v>18</v>
      </c>
      <c r="E183" s="48" t="s">
        <v>0</v>
      </c>
      <c r="F183" s="48" t="s">
        <v>1</v>
      </c>
      <c r="G183" s="48" t="s">
        <v>2</v>
      </c>
      <c r="H183" s="48" t="s">
        <v>3</v>
      </c>
      <c r="I183" s="48" t="s">
        <v>4</v>
      </c>
      <c r="J183" s="81" t="s">
        <v>72</v>
      </c>
      <c r="K183" s="204" t="s">
        <v>283</v>
      </c>
      <c r="L183" s="48" t="s">
        <v>5</v>
      </c>
      <c r="M183" s="48" t="s">
        <v>6</v>
      </c>
    </row>
    <row r="184" spans="1:13" ht="39.75" customHeight="1" thickBot="1">
      <c r="A184" s="70" t="s">
        <v>567</v>
      </c>
      <c r="B184" s="70">
        <v>1</v>
      </c>
      <c r="C184" s="70">
        <v>1</v>
      </c>
      <c r="D184" s="70"/>
      <c r="E184" s="64" t="s">
        <v>46</v>
      </c>
      <c r="F184" s="68" t="s">
        <v>35</v>
      </c>
      <c r="G184" s="69">
        <v>9560</v>
      </c>
      <c r="H184" s="69">
        <v>420</v>
      </c>
      <c r="I184" s="69"/>
      <c r="J184" s="69"/>
      <c r="K184" s="69"/>
      <c r="L184" s="69">
        <f>G184-H184+I184</f>
        <v>9140</v>
      </c>
      <c r="M184" s="63"/>
    </row>
    <row r="185" spans="1:13" ht="39.75" customHeight="1" thickBot="1">
      <c r="A185" s="70" t="s">
        <v>568</v>
      </c>
      <c r="B185" s="5">
        <v>1</v>
      </c>
      <c r="C185" s="5"/>
      <c r="D185" s="5">
        <v>1</v>
      </c>
      <c r="E185" s="29" t="s">
        <v>51</v>
      </c>
      <c r="F185" s="31" t="s">
        <v>12</v>
      </c>
      <c r="G185" s="37">
        <v>6630</v>
      </c>
      <c r="H185" s="72">
        <v>350</v>
      </c>
      <c r="I185" s="72"/>
      <c r="J185" s="72"/>
      <c r="K185" s="72"/>
      <c r="L185" s="37">
        <f>G185-H185+I185</f>
        <v>6280</v>
      </c>
      <c r="M185" s="43"/>
    </row>
    <row r="186" spans="1:13" ht="39.75" customHeight="1" thickBot="1">
      <c r="A186" s="70" t="s">
        <v>569</v>
      </c>
      <c r="B186" s="5">
        <v>1</v>
      </c>
      <c r="C186" s="5"/>
      <c r="D186" s="5">
        <v>1</v>
      </c>
      <c r="E186" s="29" t="s">
        <v>52</v>
      </c>
      <c r="F186" s="31" t="s">
        <v>12</v>
      </c>
      <c r="G186" s="37">
        <v>4803</v>
      </c>
      <c r="H186" s="72"/>
      <c r="I186" s="72">
        <v>90</v>
      </c>
      <c r="J186" s="72"/>
      <c r="K186" s="72"/>
      <c r="L186" s="37">
        <f>G186-H186+I186</f>
        <v>4893</v>
      </c>
      <c r="M186" s="43"/>
    </row>
    <row r="187" spans="1:13" ht="39.75" customHeight="1" thickBot="1">
      <c r="A187" s="70" t="s">
        <v>570</v>
      </c>
      <c r="B187" s="5">
        <v>1</v>
      </c>
      <c r="C187" s="5">
        <v>1</v>
      </c>
      <c r="D187" s="5"/>
      <c r="E187" s="29" t="s">
        <v>47</v>
      </c>
      <c r="F187" s="33" t="s">
        <v>48</v>
      </c>
      <c r="G187" s="37">
        <v>9801</v>
      </c>
      <c r="H187" s="71">
        <v>420</v>
      </c>
      <c r="I187" s="71"/>
      <c r="J187" s="71"/>
      <c r="K187" s="71"/>
      <c r="L187" s="37">
        <f>G187-H187+I187</f>
        <v>9381</v>
      </c>
      <c r="M187" s="43"/>
    </row>
    <row r="188" spans="1:13" ht="39.75" customHeight="1" thickBot="1">
      <c r="A188" s="70" t="s">
        <v>571</v>
      </c>
      <c r="B188" s="5">
        <v>1</v>
      </c>
      <c r="C188" s="5">
        <v>1</v>
      </c>
      <c r="D188" s="5"/>
      <c r="E188" s="29" t="s">
        <v>49</v>
      </c>
      <c r="F188" s="33" t="s">
        <v>48</v>
      </c>
      <c r="G188" s="37">
        <v>8694</v>
      </c>
      <c r="H188" s="71">
        <v>420</v>
      </c>
      <c r="I188" s="71"/>
      <c r="J188" s="71"/>
      <c r="K188" s="71"/>
      <c r="L188" s="37">
        <f>G188-H188+I188</f>
        <v>8274</v>
      </c>
      <c r="M188" s="43"/>
    </row>
    <row r="189" spans="1:13" ht="25.5" customHeight="1" thickTop="1">
      <c r="A189" s="104"/>
      <c r="B189" s="104"/>
      <c r="C189" s="104"/>
      <c r="D189" s="104"/>
      <c r="E189" s="105"/>
      <c r="F189" s="118" t="s">
        <v>222</v>
      </c>
      <c r="G189" s="119">
        <f>SUM(G184:G188)</f>
        <v>39488</v>
      </c>
      <c r="H189" s="119">
        <f>SUM(H184:H188)</f>
        <v>1610</v>
      </c>
      <c r="I189" s="119">
        <f>SUM(I184:I188)</f>
        <v>90</v>
      </c>
      <c r="J189" s="119">
        <f>SUM(J184:J188)</f>
        <v>0</v>
      </c>
      <c r="K189" s="119">
        <f>SUM(K184:K188)</f>
        <v>0</v>
      </c>
      <c r="L189" s="119">
        <f>SUM(L184:L188)</f>
        <v>37968</v>
      </c>
      <c r="M189" s="121"/>
    </row>
    <row r="190" spans="1:13" ht="15" customHeight="1">
      <c r="A190" s="345" t="s">
        <v>231</v>
      </c>
      <c r="B190" s="345"/>
      <c r="C190" s="345"/>
      <c r="D190" s="345"/>
      <c r="E190" s="345"/>
      <c r="F190" s="345"/>
      <c r="G190" s="345"/>
      <c r="H190" s="345"/>
      <c r="I190" s="345"/>
      <c r="J190" s="345"/>
      <c r="K190" s="345"/>
      <c r="L190" s="345"/>
      <c r="M190" s="345"/>
    </row>
    <row r="191" spans="1:13" ht="24.75" customHeight="1">
      <c r="A191" s="48" t="s">
        <v>8</v>
      </c>
      <c r="B191" s="44" t="s">
        <v>23</v>
      </c>
      <c r="C191" s="44" t="s">
        <v>17</v>
      </c>
      <c r="D191" s="44" t="s">
        <v>18</v>
      </c>
      <c r="E191" s="48" t="s">
        <v>0</v>
      </c>
      <c r="F191" s="48" t="s">
        <v>1</v>
      </c>
      <c r="G191" s="48" t="s">
        <v>2</v>
      </c>
      <c r="H191" s="48" t="s">
        <v>3</v>
      </c>
      <c r="I191" s="48" t="s">
        <v>4</v>
      </c>
      <c r="J191" s="81" t="s">
        <v>72</v>
      </c>
      <c r="K191" s="204" t="s">
        <v>283</v>
      </c>
      <c r="L191" s="48" t="s">
        <v>5</v>
      </c>
      <c r="M191" s="48" t="s">
        <v>6</v>
      </c>
    </row>
    <row r="192" spans="1:14" ht="39.75" customHeight="1" thickBot="1">
      <c r="A192" s="54" t="s">
        <v>572</v>
      </c>
      <c r="B192" s="54">
        <v>1</v>
      </c>
      <c r="C192" s="54">
        <v>1</v>
      </c>
      <c r="D192" s="54"/>
      <c r="E192" s="57" t="s">
        <v>247</v>
      </c>
      <c r="F192" s="237" t="s">
        <v>248</v>
      </c>
      <c r="G192" s="55">
        <v>7812</v>
      </c>
      <c r="H192" s="55">
        <v>350</v>
      </c>
      <c r="I192" s="158"/>
      <c r="J192" s="158"/>
      <c r="K192" s="158"/>
      <c r="L192" s="69">
        <f>G192-H192+I192+J192+K192</f>
        <v>7462</v>
      </c>
      <c r="M192" s="99"/>
      <c r="N192" s="218"/>
    </row>
    <row r="193" spans="1:14" ht="39.75" customHeight="1" thickBot="1">
      <c r="A193" s="54" t="s">
        <v>573</v>
      </c>
      <c r="B193" s="5">
        <v>1</v>
      </c>
      <c r="C193" s="5">
        <v>1</v>
      </c>
      <c r="D193" s="5"/>
      <c r="E193" s="29" t="s">
        <v>140</v>
      </c>
      <c r="F193" s="212" t="s">
        <v>82</v>
      </c>
      <c r="G193" s="37">
        <v>6034</v>
      </c>
      <c r="H193" s="37">
        <v>175</v>
      </c>
      <c r="I193" s="37"/>
      <c r="J193" s="37"/>
      <c r="K193" s="37"/>
      <c r="L193" s="37">
        <f>G193-H193+I193+J193+K193</f>
        <v>5859</v>
      </c>
      <c r="M193" s="93"/>
      <c r="N193" s="218"/>
    </row>
    <row r="194" spans="1:14" ht="39.75" customHeight="1" thickBot="1">
      <c r="A194" s="54" t="s">
        <v>574</v>
      </c>
      <c r="B194" s="13">
        <v>1</v>
      </c>
      <c r="C194" s="13">
        <v>1</v>
      </c>
      <c r="D194" s="13"/>
      <c r="E194" s="77" t="s">
        <v>133</v>
      </c>
      <c r="F194" s="212" t="s">
        <v>82</v>
      </c>
      <c r="G194" s="41">
        <v>5733</v>
      </c>
      <c r="H194" s="41">
        <v>175</v>
      </c>
      <c r="I194" s="41"/>
      <c r="J194" s="41"/>
      <c r="K194" s="41"/>
      <c r="L194" s="37">
        <f>G194-H194+I194+J194+K194</f>
        <v>5558</v>
      </c>
      <c r="M194" s="17"/>
      <c r="N194" s="218"/>
    </row>
    <row r="195" spans="1:14" ht="39.75" customHeight="1" thickBot="1">
      <c r="A195" s="54" t="s">
        <v>575</v>
      </c>
      <c r="B195" s="5">
        <v>1</v>
      </c>
      <c r="C195" s="5">
        <v>1</v>
      </c>
      <c r="D195" s="5"/>
      <c r="E195" s="29" t="s">
        <v>144</v>
      </c>
      <c r="F195" s="212" t="s">
        <v>139</v>
      </c>
      <c r="G195" s="37">
        <v>6872</v>
      </c>
      <c r="H195" s="37">
        <v>210</v>
      </c>
      <c r="I195" s="37"/>
      <c r="J195" s="37"/>
      <c r="K195" s="37"/>
      <c r="L195" s="37">
        <f>G195-H195+I195+J195+K195</f>
        <v>6662</v>
      </c>
      <c r="M195" s="93"/>
      <c r="N195" s="218"/>
    </row>
    <row r="196" spans="1:14" ht="39.75" customHeight="1" thickBot="1">
      <c r="A196" s="54" t="s">
        <v>576</v>
      </c>
      <c r="B196" s="5">
        <v>1</v>
      </c>
      <c r="C196" s="5">
        <v>1</v>
      </c>
      <c r="D196" s="5"/>
      <c r="E196" s="29" t="s">
        <v>145</v>
      </c>
      <c r="F196" s="212" t="s">
        <v>139</v>
      </c>
      <c r="G196" s="37">
        <v>6126</v>
      </c>
      <c r="H196" s="37">
        <v>175</v>
      </c>
      <c r="I196" s="37"/>
      <c r="J196" s="37"/>
      <c r="K196" s="37"/>
      <c r="L196" s="37">
        <f>G196-H196+I196+J196+K196</f>
        <v>5951</v>
      </c>
      <c r="M196" s="93"/>
      <c r="N196" s="218"/>
    </row>
    <row r="197" spans="1:14" ht="39.75" customHeight="1" thickBot="1">
      <c r="A197" s="54" t="s">
        <v>577</v>
      </c>
      <c r="B197" s="13">
        <v>1</v>
      </c>
      <c r="C197" s="13">
        <v>1</v>
      </c>
      <c r="D197" s="13"/>
      <c r="E197" s="29" t="s">
        <v>307</v>
      </c>
      <c r="F197" s="212" t="s">
        <v>139</v>
      </c>
      <c r="G197" s="37">
        <v>5407</v>
      </c>
      <c r="H197" s="37">
        <v>150</v>
      </c>
      <c r="I197" s="37"/>
      <c r="J197" s="37"/>
      <c r="K197" s="37"/>
      <c r="L197" s="37">
        <f>G197+I197-H197+J197</f>
        <v>5257</v>
      </c>
      <c r="M197" s="93"/>
      <c r="N197" s="218"/>
    </row>
    <row r="198" spans="1:14" ht="39.75" customHeight="1" thickBot="1">
      <c r="A198" s="54" t="s">
        <v>578</v>
      </c>
      <c r="B198" s="13">
        <v>1</v>
      </c>
      <c r="C198" s="13">
        <v>1</v>
      </c>
      <c r="D198" s="13"/>
      <c r="E198" s="29" t="s">
        <v>487</v>
      </c>
      <c r="F198" s="212" t="s">
        <v>139</v>
      </c>
      <c r="G198" s="37">
        <v>5407</v>
      </c>
      <c r="H198" s="37">
        <v>150</v>
      </c>
      <c r="I198" s="37"/>
      <c r="J198" s="37"/>
      <c r="K198" s="37"/>
      <c r="L198" s="37">
        <f>G198+I198-H198+J198</f>
        <v>5257</v>
      </c>
      <c r="M198" s="93"/>
      <c r="N198" s="218"/>
    </row>
    <row r="199" spans="1:13" ht="29.25" customHeight="1" thickBot="1" thickTop="1">
      <c r="A199" s="104"/>
      <c r="B199" s="104"/>
      <c r="C199" s="104"/>
      <c r="D199" s="104"/>
      <c r="E199" s="105"/>
      <c r="F199" s="118" t="s">
        <v>222</v>
      </c>
      <c r="G199" s="124">
        <f>SUM(G192:G198)</f>
        <v>43391</v>
      </c>
      <c r="H199" s="124">
        <f>SUM(H192:H198)</f>
        <v>1385</v>
      </c>
      <c r="I199" s="124">
        <f>SUM(I192:I197)</f>
        <v>0</v>
      </c>
      <c r="J199" s="124">
        <f>SUM(J192:J197)</f>
        <v>0</v>
      </c>
      <c r="K199" s="124">
        <f>SUM(K192:K197)</f>
        <v>0</v>
      </c>
      <c r="L199" s="124">
        <f>SUM(L192:L198)</f>
        <v>42006</v>
      </c>
      <c r="M199" s="125"/>
    </row>
    <row r="200" spans="1:13" ht="25.5" customHeight="1" thickTop="1">
      <c r="A200" s="126"/>
      <c r="B200" s="106">
        <f>SUM(B184:B198)</f>
        <v>12</v>
      </c>
      <c r="C200" s="106">
        <f>SUM(C184:C198)</f>
        <v>10</v>
      </c>
      <c r="D200" s="106">
        <f>SUM(D184:D196)</f>
        <v>2</v>
      </c>
      <c r="E200" s="128"/>
      <c r="F200" s="109" t="s">
        <v>7</v>
      </c>
      <c r="G200" s="117">
        <f aca="true" t="shared" si="12" ref="G200:L200">SUM(G189+G199)</f>
        <v>82879</v>
      </c>
      <c r="H200" s="117">
        <f t="shared" si="12"/>
        <v>2995</v>
      </c>
      <c r="I200" s="117">
        <f t="shared" si="12"/>
        <v>90</v>
      </c>
      <c r="J200" s="117">
        <f t="shared" si="12"/>
        <v>0</v>
      </c>
      <c r="K200" s="117">
        <f t="shared" si="12"/>
        <v>0</v>
      </c>
      <c r="L200" s="117">
        <f t="shared" si="12"/>
        <v>79974</v>
      </c>
      <c r="M200" s="121"/>
    </row>
    <row r="201" spans="1:13" ht="15" customHeight="1">
      <c r="A201" s="341" t="s">
        <v>10</v>
      </c>
      <c r="B201" s="341"/>
      <c r="C201" s="341"/>
      <c r="D201" s="341"/>
      <c r="E201" s="341"/>
      <c r="F201" s="341"/>
      <c r="G201" s="341"/>
      <c r="H201" s="341"/>
      <c r="I201" s="341"/>
      <c r="J201" s="341"/>
      <c r="K201" s="341"/>
      <c r="L201" s="341"/>
      <c r="M201" s="341"/>
    </row>
    <row r="202" spans="1:13" ht="15" customHeight="1">
      <c r="A202" s="341" t="s">
        <v>373</v>
      </c>
      <c r="B202" s="341"/>
      <c r="C202" s="341"/>
      <c r="D202" s="341"/>
      <c r="E202" s="341"/>
      <c r="F202" s="341"/>
      <c r="G202" s="341"/>
      <c r="H202" s="341"/>
      <c r="I202" s="341"/>
      <c r="J202" s="341"/>
      <c r="K202" s="341"/>
      <c r="L202" s="341"/>
      <c r="M202" s="341"/>
    </row>
    <row r="203" spans="1:13" ht="15" customHeight="1">
      <c r="A203" s="341" t="str">
        <f>A3</f>
        <v>Nómina que corresponde a la 2DA (SEGUNDA) quincena del mes de AGOSTO de 2020.</v>
      </c>
      <c r="B203" s="341"/>
      <c r="C203" s="341"/>
      <c r="D203" s="341"/>
      <c r="E203" s="341"/>
      <c r="F203" s="341"/>
      <c r="G203" s="341"/>
      <c r="H203" s="341"/>
      <c r="I203" s="341"/>
      <c r="J203" s="341"/>
      <c r="K203" s="341"/>
      <c r="L203" s="341"/>
      <c r="M203" s="341"/>
    </row>
    <row r="204" spans="1:13" ht="15" customHeight="1">
      <c r="A204" s="342" t="s">
        <v>423</v>
      </c>
      <c r="B204" s="342"/>
      <c r="C204" s="342"/>
      <c r="D204" s="342"/>
      <c r="E204" s="342"/>
      <c r="F204" s="342"/>
      <c r="G204" s="342"/>
      <c r="H204" s="342"/>
      <c r="I204" s="342"/>
      <c r="J204" s="342"/>
      <c r="K204" s="342"/>
      <c r="L204" s="342"/>
      <c r="M204" s="342"/>
    </row>
    <row r="205" spans="1:13" ht="24.75" customHeight="1">
      <c r="A205" s="156" t="s">
        <v>8</v>
      </c>
      <c r="B205" s="155" t="s">
        <v>23</v>
      </c>
      <c r="C205" s="155" t="s">
        <v>17</v>
      </c>
      <c r="D205" s="155" t="s">
        <v>18</v>
      </c>
      <c r="E205" s="156" t="s">
        <v>0</v>
      </c>
      <c r="F205" s="156" t="s">
        <v>1</v>
      </c>
      <c r="G205" s="156" t="s">
        <v>2</v>
      </c>
      <c r="H205" s="156" t="s">
        <v>3</v>
      </c>
      <c r="I205" s="156" t="s">
        <v>4</v>
      </c>
      <c r="J205" s="81" t="s">
        <v>72</v>
      </c>
      <c r="K205" s="204" t="s">
        <v>283</v>
      </c>
      <c r="L205" s="156" t="s">
        <v>5</v>
      </c>
      <c r="M205" s="156" t="s">
        <v>6</v>
      </c>
    </row>
    <row r="206" spans="1:256" s="158" customFormat="1" ht="39.75" customHeight="1" thickBot="1">
      <c r="A206" s="54" t="s">
        <v>579</v>
      </c>
      <c r="B206" s="54">
        <v>1</v>
      </c>
      <c r="C206" s="54">
        <v>1</v>
      </c>
      <c r="D206" s="54"/>
      <c r="E206" s="57" t="s">
        <v>243</v>
      </c>
      <c r="F206" s="73" t="s">
        <v>35</v>
      </c>
      <c r="G206" s="69">
        <v>13618</v>
      </c>
      <c r="H206" s="69">
        <v>650</v>
      </c>
      <c r="I206" s="157"/>
      <c r="J206" s="157"/>
      <c r="K206" s="157"/>
      <c r="L206" s="69">
        <f>G206-H206+I206</f>
        <v>12968</v>
      </c>
      <c r="M206" s="63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13" ht="36" customHeight="1" thickBot="1">
      <c r="A207" s="54" t="s">
        <v>580</v>
      </c>
      <c r="B207" s="5">
        <v>1</v>
      </c>
      <c r="C207" s="5">
        <v>1</v>
      </c>
      <c r="D207" s="5"/>
      <c r="E207" s="29" t="s">
        <v>50</v>
      </c>
      <c r="F207" s="33" t="s">
        <v>48</v>
      </c>
      <c r="G207" s="37">
        <v>6289</v>
      </c>
      <c r="H207" s="71">
        <v>125</v>
      </c>
      <c r="I207" s="71"/>
      <c r="J207" s="71"/>
      <c r="K207" s="71"/>
      <c r="L207" s="41">
        <f>G207-H207+I207</f>
        <v>6164</v>
      </c>
      <c r="M207" s="43"/>
    </row>
    <row r="208" spans="1:13" ht="36" customHeight="1" thickBot="1">
      <c r="A208" s="54" t="s">
        <v>581</v>
      </c>
      <c r="B208" s="5">
        <v>1</v>
      </c>
      <c r="C208" s="5">
        <v>1</v>
      </c>
      <c r="D208" s="5"/>
      <c r="E208" s="29" t="s">
        <v>54</v>
      </c>
      <c r="F208" s="33" t="s">
        <v>48</v>
      </c>
      <c r="G208" s="34">
        <v>6982</v>
      </c>
      <c r="H208" s="34">
        <v>420</v>
      </c>
      <c r="I208" s="71"/>
      <c r="J208" s="71"/>
      <c r="K208" s="71"/>
      <c r="L208" s="37">
        <f>G208-H208+I208</f>
        <v>6562</v>
      </c>
      <c r="M208" s="43"/>
    </row>
    <row r="209" spans="1:13" s="163" customFormat="1" ht="25.5" customHeight="1" thickTop="1">
      <c r="A209" s="159"/>
      <c r="B209" s="164">
        <f>SUM(B206:B208)</f>
        <v>3</v>
      </c>
      <c r="C209" s="164">
        <f>SUM(C206:C208)</f>
        <v>3</v>
      </c>
      <c r="D209" s="164">
        <f>SUM(D206:D208)</f>
        <v>0</v>
      </c>
      <c r="E209" s="160"/>
      <c r="F209" s="161" t="s">
        <v>222</v>
      </c>
      <c r="G209" s="191">
        <f aca="true" t="shared" si="13" ref="G209:L209">SUM(G206:G208)</f>
        <v>26889</v>
      </c>
      <c r="H209" s="191">
        <f t="shared" si="13"/>
        <v>1195</v>
      </c>
      <c r="I209" s="191">
        <f t="shared" si="13"/>
        <v>0</v>
      </c>
      <c r="J209" s="191">
        <f t="shared" si="13"/>
        <v>0</v>
      </c>
      <c r="K209" s="191">
        <f t="shared" si="13"/>
        <v>0</v>
      </c>
      <c r="L209" s="191">
        <f t="shared" si="13"/>
        <v>25694</v>
      </c>
      <c r="M209" s="162"/>
    </row>
    <row r="210" spans="1:13" ht="15" customHeight="1">
      <c r="A210" s="341" t="s">
        <v>10</v>
      </c>
      <c r="B210" s="341"/>
      <c r="C210" s="341"/>
      <c r="D210" s="341"/>
      <c r="E210" s="341"/>
      <c r="F210" s="341"/>
      <c r="G210" s="341"/>
      <c r="H210" s="341"/>
      <c r="I210" s="341"/>
      <c r="J210" s="341"/>
      <c r="K210" s="341"/>
      <c r="L210" s="341"/>
      <c r="M210" s="341"/>
    </row>
    <row r="211" spans="1:13" ht="15" customHeight="1">
      <c r="A211" s="341" t="s">
        <v>373</v>
      </c>
      <c r="B211" s="341"/>
      <c r="C211" s="341"/>
      <c r="D211" s="341"/>
      <c r="E211" s="341"/>
      <c r="F211" s="341"/>
      <c r="G211" s="341"/>
      <c r="H211" s="341"/>
      <c r="I211" s="341"/>
      <c r="J211" s="341"/>
      <c r="K211" s="341"/>
      <c r="L211" s="341"/>
      <c r="M211" s="341"/>
    </row>
    <row r="212" spans="1:13" ht="15" customHeight="1">
      <c r="A212" s="341" t="str">
        <f>A3</f>
        <v>Nómina que corresponde a la 2DA (SEGUNDA) quincena del mes de AGOSTO de 2020.</v>
      </c>
      <c r="B212" s="341"/>
      <c r="C212" s="341"/>
      <c r="D212" s="341"/>
      <c r="E212" s="341"/>
      <c r="F212" s="341"/>
      <c r="G212" s="341"/>
      <c r="H212" s="341"/>
      <c r="I212" s="341"/>
      <c r="J212" s="341"/>
      <c r="K212" s="341"/>
      <c r="L212" s="341"/>
      <c r="M212" s="341"/>
    </row>
    <row r="213" spans="1:13" ht="15" customHeight="1">
      <c r="A213" s="342" t="s">
        <v>424</v>
      </c>
      <c r="B213" s="342"/>
      <c r="C213" s="342"/>
      <c r="D213" s="342"/>
      <c r="E213" s="342"/>
      <c r="F213" s="342"/>
      <c r="G213" s="342"/>
      <c r="H213" s="342"/>
      <c r="I213" s="342"/>
      <c r="J213" s="342"/>
      <c r="K213" s="342"/>
      <c r="L213" s="342"/>
      <c r="M213" s="342"/>
    </row>
    <row r="214" spans="1:13" ht="24.75" customHeight="1">
      <c r="A214" s="48" t="s">
        <v>8</v>
      </c>
      <c r="B214" s="44" t="s">
        <v>23</v>
      </c>
      <c r="C214" s="44" t="s">
        <v>17</v>
      </c>
      <c r="D214" s="44" t="s">
        <v>18</v>
      </c>
      <c r="E214" s="48" t="s">
        <v>0</v>
      </c>
      <c r="F214" s="48" t="s">
        <v>1</v>
      </c>
      <c r="G214" s="48" t="s">
        <v>2</v>
      </c>
      <c r="H214" s="48" t="s">
        <v>3</v>
      </c>
      <c r="I214" s="48" t="s">
        <v>4</v>
      </c>
      <c r="J214" s="81" t="s">
        <v>72</v>
      </c>
      <c r="K214" s="204" t="s">
        <v>283</v>
      </c>
      <c r="L214" s="48" t="s">
        <v>5</v>
      </c>
      <c r="M214" s="48" t="s">
        <v>6</v>
      </c>
    </row>
    <row r="215" spans="1:13" ht="40.5" customHeight="1" thickBot="1">
      <c r="A215" s="54" t="s">
        <v>582</v>
      </c>
      <c r="B215" s="54">
        <v>1</v>
      </c>
      <c r="C215" s="54">
        <v>1</v>
      </c>
      <c r="D215" s="54"/>
      <c r="E215" s="57" t="s">
        <v>469</v>
      </c>
      <c r="F215" s="311" t="s">
        <v>468</v>
      </c>
      <c r="G215" s="55">
        <v>6410</v>
      </c>
      <c r="H215" s="55">
        <v>210</v>
      </c>
      <c r="I215" s="55"/>
      <c r="J215" s="55"/>
      <c r="K215" s="55"/>
      <c r="L215" s="55">
        <f>G215-H215+I215</f>
        <v>6200</v>
      </c>
      <c r="M215" s="97"/>
    </row>
    <row r="216" spans="1:13" ht="41.25" customHeight="1" thickBot="1">
      <c r="A216" s="54" t="s">
        <v>583</v>
      </c>
      <c r="B216" s="5">
        <v>1</v>
      </c>
      <c r="C216" s="5">
        <v>1</v>
      </c>
      <c r="D216" s="5"/>
      <c r="E216" s="49" t="s">
        <v>58</v>
      </c>
      <c r="F216" s="31" t="s">
        <v>15</v>
      </c>
      <c r="G216" s="35">
        <v>3832</v>
      </c>
      <c r="H216" s="35"/>
      <c r="I216" s="35">
        <v>110</v>
      </c>
      <c r="J216" s="35"/>
      <c r="K216" s="147"/>
      <c r="L216" s="35">
        <f>G216-H216+I216</f>
        <v>3942</v>
      </c>
      <c r="M216" s="43"/>
    </row>
    <row r="217" spans="1:19" ht="25.5" customHeight="1" thickTop="1">
      <c r="A217" s="113"/>
      <c r="B217" s="109">
        <f>SUM(B215:B216)</f>
        <v>2</v>
      </c>
      <c r="C217" s="109">
        <f>SUM(C215:C216)</f>
        <v>2</v>
      </c>
      <c r="D217" s="109">
        <f>SUM(D215:D216)</f>
        <v>0</v>
      </c>
      <c r="E217" s="114"/>
      <c r="F217" s="109" t="s">
        <v>7</v>
      </c>
      <c r="G217" s="108">
        <f aca="true" t="shared" si="14" ref="G217:L217">SUM(G215:G216)</f>
        <v>10242</v>
      </c>
      <c r="H217" s="108">
        <f t="shared" si="14"/>
        <v>210</v>
      </c>
      <c r="I217" s="108">
        <f t="shared" si="14"/>
        <v>110</v>
      </c>
      <c r="J217" s="108">
        <f t="shared" si="14"/>
        <v>0</v>
      </c>
      <c r="K217" s="108">
        <f t="shared" si="14"/>
        <v>0</v>
      </c>
      <c r="L217" s="108">
        <f t="shared" si="14"/>
        <v>10142</v>
      </c>
      <c r="M217" s="121"/>
      <c r="S217" s="2" t="s">
        <v>293</v>
      </c>
    </row>
    <row r="218" spans="1:13" ht="15" customHeight="1">
      <c r="A218" s="341" t="s">
        <v>10</v>
      </c>
      <c r="B218" s="341"/>
      <c r="C218" s="341"/>
      <c r="D218" s="341"/>
      <c r="E218" s="341"/>
      <c r="F218" s="341"/>
      <c r="G218" s="341"/>
      <c r="H218" s="341"/>
      <c r="I218" s="341"/>
      <c r="J218" s="341"/>
      <c r="K218" s="341"/>
      <c r="L218" s="341"/>
      <c r="M218" s="341"/>
    </row>
    <row r="219" spans="1:13" ht="15" customHeight="1">
      <c r="A219" s="341" t="s">
        <v>373</v>
      </c>
      <c r="B219" s="341"/>
      <c r="C219" s="341"/>
      <c r="D219" s="341"/>
      <c r="E219" s="341"/>
      <c r="F219" s="341"/>
      <c r="G219" s="341"/>
      <c r="H219" s="341"/>
      <c r="I219" s="341"/>
      <c r="J219" s="341"/>
      <c r="K219" s="341"/>
      <c r="L219" s="341"/>
      <c r="M219" s="341"/>
    </row>
    <row r="220" spans="1:13" ht="15" customHeight="1">
      <c r="A220" s="341" t="str">
        <f>A3</f>
        <v>Nómina que corresponde a la 2DA (SEGUNDA) quincena del mes de AGOSTO de 2020.</v>
      </c>
      <c r="B220" s="341"/>
      <c r="C220" s="341"/>
      <c r="D220" s="341"/>
      <c r="E220" s="341"/>
      <c r="F220" s="341"/>
      <c r="G220" s="341"/>
      <c r="H220" s="341"/>
      <c r="I220" s="341"/>
      <c r="J220" s="341"/>
      <c r="K220" s="341"/>
      <c r="L220" s="341"/>
      <c r="M220" s="341"/>
    </row>
    <row r="221" spans="1:13" ht="15" customHeight="1">
      <c r="A221" s="342" t="s">
        <v>425</v>
      </c>
      <c r="B221" s="342"/>
      <c r="C221" s="342"/>
      <c r="D221" s="342"/>
      <c r="E221" s="342"/>
      <c r="F221" s="342"/>
      <c r="G221" s="342"/>
      <c r="H221" s="342"/>
      <c r="I221" s="342"/>
      <c r="J221" s="342"/>
      <c r="K221" s="342"/>
      <c r="L221" s="342"/>
      <c r="M221" s="342"/>
    </row>
    <row r="222" spans="1:13" ht="24" customHeight="1">
      <c r="A222" s="48" t="s">
        <v>8</v>
      </c>
      <c r="B222" s="44" t="s">
        <v>23</v>
      </c>
      <c r="C222" s="44" t="s">
        <v>17</v>
      </c>
      <c r="D222" s="44" t="s">
        <v>18</v>
      </c>
      <c r="E222" s="48" t="s">
        <v>0</v>
      </c>
      <c r="F222" s="48" t="s">
        <v>1</v>
      </c>
      <c r="G222" s="48" t="s">
        <v>2</v>
      </c>
      <c r="H222" s="48" t="s">
        <v>3</v>
      </c>
      <c r="I222" s="48" t="s">
        <v>4</v>
      </c>
      <c r="J222" s="81" t="s">
        <v>72</v>
      </c>
      <c r="K222" s="204" t="s">
        <v>283</v>
      </c>
      <c r="L222" s="48" t="s">
        <v>5</v>
      </c>
      <c r="M222" s="48" t="s">
        <v>6</v>
      </c>
    </row>
    <row r="223" spans="1:13" ht="39" customHeight="1" thickBot="1">
      <c r="A223" s="5" t="s">
        <v>584</v>
      </c>
      <c r="B223" s="13">
        <v>1</v>
      </c>
      <c r="C223" s="13">
        <v>1</v>
      </c>
      <c r="D223" s="13"/>
      <c r="E223" s="31" t="s">
        <v>476</v>
      </c>
      <c r="F223" s="5" t="s">
        <v>35</v>
      </c>
      <c r="G223" s="34">
        <v>9560</v>
      </c>
      <c r="H223" s="34">
        <v>420</v>
      </c>
      <c r="I223" s="34"/>
      <c r="J223" s="325"/>
      <c r="K223" s="326"/>
      <c r="L223" s="34">
        <f>G223-H223</f>
        <v>9140</v>
      </c>
      <c r="M223" s="324"/>
    </row>
    <row r="224" spans="1:13" ht="39.75" customHeight="1" thickBot="1">
      <c r="A224" s="5" t="s">
        <v>585</v>
      </c>
      <c r="B224" s="5">
        <v>1</v>
      </c>
      <c r="C224" s="5">
        <v>1</v>
      </c>
      <c r="D224" s="5"/>
      <c r="E224" s="254" t="s">
        <v>365</v>
      </c>
      <c r="F224" s="250" t="s">
        <v>366</v>
      </c>
      <c r="G224" s="37">
        <v>6672</v>
      </c>
      <c r="H224" s="37">
        <v>150</v>
      </c>
      <c r="I224" s="37"/>
      <c r="J224" s="37"/>
      <c r="K224" s="37"/>
      <c r="L224" s="37">
        <f>G224-H224+I224</f>
        <v>6522</v>
      </c>
      <c r="M224" s="43"/>
    </row>
    <row r="225" spans="1:13" ht="39.75" customHeight="1" thickBot="1">
      <c r="A225" s="5" t="s">
        <v>586</v>
      </c>
      <c r="B225" s="5">
        <v>1</v>
      </c>
      <c r="C225" s="5">
        <v>1</v>
      </c>
      <c r="D225" s="5"/>
      <c r="E225" s="77" t="s">
        <v>62</v>
      </c>
      <c r="F225" s="75" t="s">
        <v>367</v>
      </c>
      <c r="G225" s="41">
        <v>4446</v>
      </c>
      <c r="H225" s="41"/>
      <c r="I225" s="41">
        <v>90</v>
      </c>
      <c r="J225" s="41"/>
      <c r="K225" s="41"/>
      <c r="L225" s="37">
        <f>G225-H225+I225</f>
        <v>4536</v>
      </c>
      <c r="M225" s="43"/>
    </row>
    <row r="226" spans="1:13" ht="39.75" customHeight="1" thickBot="1">
      <c r="A226" s="5" t="s">
        <v>587</v>
      </c>
      <c r="B226" s="5">
        <v>1</v>
      </c>
      <c r="C226" s="5">
        <v>1</v>
      </c>
      <c r="D226" s="5"/>
      <c r="E226" s="77" t="s">
        <v>61</v>
      </c>
      <c r="F226" s="75" t="s">
        <v>272</v>
      </c>
      <c r="G226" s="41">
        <v>5171</v>
      </c>
      <c r="H226" s="41"/>
      <c r="I226" s="41">
        <v>90</v>
      </c>
      <c r="J226" s="41"/>
      <c r="K226" s="41"/>
      <c r="L226" s="37">
        <f>G226-H226+I226</f>
        <v>5261</v>
      </c>
      <c r="M226" s="43"/>
    </row>
    <row r="227" spans="1:13" ht="39.75" customHeight="1" thickBot="1">
      <c r="A227" s="5" t="s">
        <v>588</v>
      </c>
      <c r="B227" s="5">
        <v>1</v>
      </c>
      <c r="C227" s="5">
        <v>1</v>
      </c>
      <c r="D227" s="5"/>
      <c r="E227" s="80" t="s">
        <v>60</v>
      </c>
      <c r="F227" s="169" t="s">
        <v>273</v>
      </c>
      <c r="G227" s="37">
        <v>3381</v>
      </c>
      <c r="H227" s="37"/>
      <c r="I227" s="37">
        <v>150</v>
      </c>
      <c r="J227" s="37"/>
      <c r="K227" s="37"/>
      <c r="L227" s="37">
        <f>G227-H227+I227</f>
        <v>3531</v>
      </c>
      <c r="M227" s="43"/>
    </row>
    <row r="228" spans="1:13" ht="39.75" customHeight="1" thickBot="1">
      <c r="A228" s="5" t="s">
        <v>589</v>
      </c>
      <c r="B228" s="5">
        <v>1</v>
      </c>
      <c r="C228" s="5">
        <v>1</v>
      </c>
      <c r="D228" s="215"/>
      <c r="E228" s="80" t="s">
        <v>59</v>
      </c>
      <c r="F228" s="169" t="s">
        <v>271</v>
      </c>
      <c r="G228" s="37">
        <v>3381</v>
      </c>
      <c r="H228" s="37"/>
      <c r="I228" s="37">
        <v>150</v>
      </c>
      <c r="J228" s="37"/>
      <c r="K228" s="37"/>
      <c r="L228" s="37">
        <f>G228-H228+I228</f>
        <v>3531</v>
      </c>
      <c r="M228" s="43"/>
    </row>
    <row r="229" spans="1:13" ht="39.75" customHeight="1" thickBot="1">
      <c r="A229" s="5" t="s">
        <v>590</v>
      </c>
      <c r="B229" s="5">
        <v>1</v>
      </c>
      <c r="C229" s="5"/>
      <c r="D229" s="5">
        <v>1</v>
      </c>
      <c r="E229" s="217" t="s">
        <v>65</v>
      </c>
      <c r="F229" s="169" t="s">
        <v>274</v>
      </c>
      <c r="G229" s="37">
        <v>3381</v>
      </c>
      <c r="H229" s="37"/>
      <c r="I229" s="37">
        <v>142</v>
      </c>
      <c r="J229" s="37"/>
      <c r="K229" s="37"/>
      <c r="L229" s="37">
        <f>G229-H229+I229</f>
        <v>3523</v>
      </c>
      <c r="M229" s="43"/>
    </row>
    <row r="230" spans="1:13" ht="39.75" customHeight="1" thickBot="1">
      <c r="A230" s="5" t="s">
        <v>591</v>
      </c>
      <c r="B230" s="5">
        <v>1</v>
      </c>
      <c r="C230" s="5">
        <v>1</v>
      </c>
      <c r="D230" s="5"/>
      <c r="E230" s="80" t="s">
        <v>63</v>
      </c>
      <c r="F230" s="169" t="s">
        <v>275</v>
      </c>
      <c r="G230" s="37">
        <v>3381</v>
      </c>
      <c r="H230" s="37"/>
      <c r="I230" s="37">
        <v>142</v>
      </c>
      <c r="J230" s="37"/>
      <c r="K230" s="37"/>
      <c r="L230" s="37">
        <f>G230-H230+I230</f>
        <v>3523</v>
      </c>
      <c r="M230" s="43"/>
    </row>
    <row r="231" spans="1:13" ht="39.75" customHeight="1" thickBot="1">
      <c r="A231" s="5" t="s">
        <v>592</v>
      </c>
      <c r="B231" s="5">
        <v>1</v>
      </c>
      <c r="C231" s="5"/>
      <c r="D231" s="5">
        <v>1</v>
      </c>
      <c r="E231" s="217" t="s">
        <v>64</v>
      </c>
      <c r="F231" s="169" t="s">
        <v>275</v>
      </c>
      <c r="G231" s="37">
        <v>3381</v>
      </c>
      <c r="H231" s="37"/>
      <c r="I231" s="37">
        <v>142</v>
      </c>
      <c r="J231" s="37"/>
      <c r="K231" s="37"/>
      <c r="L231" s="37">
        <f>G231-H231+I231</f>
        <v>3523</v>
      </c>
      <c r="M231" s="43"/>
    </row>
    <row r="232" spans="1:13" ht="39.75" customHeight="1" thickBot="1">
      <c r="A232" s="5" t="s">
        <v>593</v>
      </c>
      <c r="B232" s="5">
        <v>1</v>
      </c>
      <c r="C232" s="5">
        <v>1</v>
      </c>
      <c r="D232" s="5"/>
      <c r="E232" s="217" t="s">
        <v>66</v>
      </c>
      <c r="F232" s="169" t="s">
        <v>275</v>
      </c>
      <c r="G232" s="37">
        <v>3381</v>
      </c>
      <c r="H232" s="37"/>
      <c r="I232" s="37">
        <v>142</v>
      </c>
      <c r="J232" s="37"/>
      <c r="K232" s="37"/>
      <c r="L232" s="37">
        <f>G232-H232+I232</f>
        <v>3523</v>
      </c>
      <c r="M232" s="43"/>
    </row>
    <row r="233" spans="1:13" ht="39.75" customHeight="1" thickBot="1">
      <c r="A233" s="5" t="s">
        <v>594</v>
      </c>
      <c r="B233" s="5">
        <v>1</v>
      </c>
      <c r="C233" s="5">
        <v>1</v>
      </c>
      <c r="D233" s="5"/>
      <c r="E233" s="40" t="s">
        <v>287</v>
      </c>
      <c r="F233" s="169" t="s">
        <v>275</v>
      </c>
      <c r="G233" s="37">
        <v>3381</v>
      </c>
      <c r="H233" s="37"/>
      <c r="I233" s="37">
        <v>142</v>
      </c>
      <c r="J233" s="37"/>
      <c r="K233" s="37"/>
      <c r="L233" s="37">
        <f>G233-H233+I233</f>
        <v>3523</v>
      </c>
      <c r="M233" s="43"/>
    </row>
    <row r="234" spans="2:13" ht="25.5" customHeight="1">
      <c r="B234" s="32">
        <f>SUM(B224:B233)</f>
        <v>10</v>
      </c>
      <c r="C234" s="32">
        <f>SUM(C224:C233)</f>
        <v>8</v>
      </c>
      <c r="D234" s="32">
        <f>SUM(D224:D233)</f>
        <v>2</v>
      </c>
      <c r="E234" s="199"/>
      <c r="F234" s="216" t="s">
        <v>7</v>
      </c>
      <c r="G234" s="50">
        <f>SUM(G223:G233)</f>
        <v>49516</v>
      </c>
      <c r="H234" s="50">
        <f>SUM(H223:H233)</f>
        <v>570</v>
      </c>
      <c r="I234" s="50">
        <f>SUM(I223:I233)</f>
        <v>1190</v>
      </c>
      <c r="J234" s="50">
        <f>SUM(J224:J233)</f>
        <v>0</v>
      </c>
      <c r="K234" s="50">
        <f>SUM(K224:K233)</f>
        <v>0</v>
      </c>
      <c r="L234" s="50">
        <f>SUM(L223:L233)</f>
        <v>50136</v>
      </c>
      <c r="M234" s="4"/>
    </row>
    <row r="235" spans="1:13" ht="15" customHeight="1">
      <c r="A235" s="341" t="s">
        <v>10</v>
      </c>
      <c r="B235" s="341"/>
      <c r="C235" s="341"/>
      <c r="D235" s="341"/>
      <c r="E235" s="341"/>
      <c r="F235" s="341"/>
      <c r="G235" s="341"/>
      <c r="H235" s="341"/>
      <c r="I235" s="341"/>
      <c r="J235" s="341"/>
      <c r="K235" s="341"/>
      <c r="L235" s="341"/>
      <c r="M235" s="341"/>
    </row>
    <row r="236" spans="1:13" ht="15" customHeight="1">
      <c r="A236" s="341" t="s">
        <v>373</v>
      </c>
      <c r="B236" s="341"/>
      <c r="C236" s="341"/>
      <c r="D236" s="341"/>
      <c r="E236" s="341"/>
      <c r="F236" s="341"/>
      <c r="G236" s="341"/>
      <c r="H236" s="341"/>
      <c r="I236" s="341"/>
      <c r="J236" s="341"/>
      <c r="K236" s="341"/>
      <c r="L236" s="341"/>
      <c r="M236" s="341"/>
    </row>
    <row r="237" spans="1:13" ht="15" customHeight="1">
      <c r="A237" s="341" t="str">
        <f>A3</f>
        <v>Nómina que corresponde a la 2DA (SEGUNDA) quincena del mes de AGOSTO de 2020.</v>
      </c>
      <c r="B237" s="341"/>
      <c r="C237" s="341"/>
      <c r="D237" s="341"/>
      <c r="E237" s="341"/>
      <c r="F237" s="341"/>
      <c r="G237" s="341"/>
      <c r="H237" s="341"/>
      <c r="I237" s="341"/>
      <c r="J237" s="341"/>
      <c r="K237" s="341"/>
      <c r="L237" s="341"/>
      <c r="M237" s="341"/>
    </row>
    <row r="238" spans="1:13" ht="15" customHeight="1">
      <c r="A238" s="342" t="s">
        <v>426</v>
      </c>
      <c r="B238" s="342"/>
      <c r="C238" s="342"/>
      <c r="D238" s="342"/>
      <c r="E238" s="342"/>
      <c r="F238" s="342"/>
      <c r="G238" s="342"/>
      <c r="H238" s="342"/>
      <c r="I238" s="342"/>
      <c r="J238" s="342"/>
      <c r="K238" s="342"/>
      <c r="L238" s="342"/>
      <c r="M238" s="342"/>
    </row>
    <row r="239" spans="1:13" ht="24.75" customHeight="1">
      <c r="A239" s="48" t="s">
        <v>8</v>
      </c>
      <c r="B239" s="44" t="s">
        <v>23</v>
      </c>
      <c r="C239" s="44" t="s">
        <v>17</v>
      </c>
      <c r="D239" s="44" t="s">
        <v>18</v>
      </c>
      <c r="E239" s="48" t="s">
        <v>0</v>
      </c>
      <c r="F239" s="48" t="s">
        <v>1</v>
      </c>
      <c r="G239" s="48" t="s">
        <v>2</v>
      </c>
      <c r="H239" s="48" t="s">
        <v>3</v>
      </c>
      <c r="I239" s="48" t="s">
        <v>4</v>
      </c>
      <c r="J239" s="81" t="s">
        <v>72</v>
      </c>
      <c r="K239" s="204" t="s">
        <v>283</v>
      </c>
      <c r="L239" s="48" t="s">
        <v>5</v>
      </c>
      <c r="M239" s="48" t="s">
        <v>6</v>
      </c>
    </row>
    <row r="240" spans="1:13" ht="51" customHeight="1" thickBot="1">
      <c r="A240" s="54" t="s">
        <v>595</v>
      </c>
      <c r="B240" s="54">
        <v>1</v>
      </c>
      <c r="C240" s="54">
        <v>1</v>
      </c>
      <c r="D240" s="54"/>
      <c r="E240" s="67" t="s">
        <v>67</v>
      </c>
      <c r="F240" s="68" t="s">
        <v>35</v>
      </c>
      <c r="G240" s="69">
        <v>9560</v>
      </c>
      <c r="H240" s="69">
        <v>420</v>
      </c>
      <c r="I240" s="69"/>
      <c r="J240" s="69"/>
      <c r="K240" s="69"/>
      <c r="L240" s="69">
        <f>G240-H240+I240</f>
        <v>9140</v>
      </c>
      <c r="M240" s="63"/>
    </row>
    <row r="241" spans="1:13" ht="51" customHeight="1" thickBot="1">
      <c r="A241" s="54" t="s">
        <v>596</v>
      </c>
      <c r="B241" s="5">
        <v>1</v>
      </c>
      <c r="C241" s="5">
        <v>1</v>
      </c>
      <c r="D241" s="2"/>
      <c r="E241" s="149" t="s">
        <v>242</v>
      </c>
      <c r="F241" s="150" t="s">
        <v>314</v>
      </c>
      <c r="G241" s="37">
        <v>3738</v>
      </c>
      <c r="H241" s="37"/>
      <c r="I241" s="37">
        <v>110</v>
      </c>
      <c r="J241" s="37"/>
      <c r="K241" s="37"/>
      <c r="L241" s="37">
        <f>G241-H241+I241</f>
        <v>3848</v>
      </c>
      <c r="M241" s="43"/>
    </row>
    <row r="242" spans="1:13" ht="51" customHeight="1" thickBot="1">
      <c r="A242" s="54" t="s">
        <v>597</v>
      </c>
      <c r="B242" s="238">
        <v>1</v>
      </c>
      <c r="C242" s="238">
        <v>1</v>
      </c>
      <c r="D242" s="238"/>
      <c r="E242" s="239" t="s">
        <v>249</v>
      </c>
      <c r="F242" s="240" t="s">
        <v>295</v>
      </c>
      <c r="G242" s="241">
        <v>4620</v>
      </c>
      <c r="H242" s="241"/>
      <c r="I242" s="241">
        <v>110</v>
      </c>
      <c r="J242" s="241"/>
      <c r="K242" s="241"/>
      <c r="L242" s="241">
        <f>G242-H242+I242</f>
        <v>4730</v>
      </c>
      <c r="M242" s="43"/>
    </row>
    <row r="243" spans="1:13" ht="51" customHeight="1" thickBot="1">
      <c r="A243" s="54" t="s">
        <v>598</v>
      </c>
      <c r="B243" s="8">
        <v>1</v>
      </c>
      <c r="C243" s="8"/>
      <c r="D243" s="8">
        <v>1</v>
      </c>
      <c r="E243" s="29" t="s">
        <v>21</v>
      </c>
      <c r="F243" s="169" t="s">
        <v>32</v>
      </c>
      <c r="G243" s="53">
        <v>6137</v>
      </c>
      <c r="H243" s="53">
        <v>175</v>
      </c>
      <c r="I243" s="53"/>
      <c r="J243" s="53"/>
      <c r="K243" s="53"/>
      <c r="L243" s="34">
        <f>G243-H243+I243</f>
        <v>5962</v>
      </c>
      <c r="M243" s="11"/>
    </row>
    <row r="244" spans="1:13" ht="51" customHeight="1" thickBot="1">
      <c r="A244" s="54" t="s">
        <v>599</v>
      </c>
      <c r="B244" s="5">
        <v>1</v>
      </c>
      <c r="C244" s="5"/>
      <c r="D244" s="5">
        <v>1</v>
      </c>
      <c r="E244" s="29" t="s">
        <v>38</v>
      </c>
      <c r="F244" s="31" t="s">
        <v>40</v>
      </c>
      <c r="G244" s="37">
        <v>3034</v>
      </c>
      <c r="H244" s="37"/>
      <c r="I244" s="37">
        <v>142</v>
      </c>
      <c r="J244" s="37"/>
      <c r="K244" s="37"/>
      <c r="L244" s="34">
        <f>G244-H244+I244</f>
        <v>3176</v>
      </c>
      <c r="M244" s="43"/>
    </row>
    <row r="245" spans="1:13" ht="25.5" customHeight="1" thickTop="1">
      <c r="A245" s="113"/>
      <c r="B245" s="109">
        <f>SUM(B240:B244)</f>
        <v>5</v>
      </c>
      <c r="C245" s="109">
        <f>SUM(C240:C244)</f>
        <v>3</v>
      </c>
      <c r="D245" s="109">
        <f>SUM(D240:D244)</f>
        <v>2</v>
      </c>
      <c r="E245" s="123"/>
      <c r="F245" s="109" t="s">
        <v>7</v>
      </c>
      <c r="G245" s="119">
        <f aca="true" t="shared" si="15" ref="G245:L245">SUM(G240:G244)</f>
        <v>27089</v>
      </c>
      <c r="H245" s="119">
        <f t="shared" si="15"/>
        <v>595</v>
      </c>
      <c r="I245" s="119">
        <f t="shared" si="15"/>
        <v>362</v>
      </c>
      <c r="J245" s="119">
        <f t="shared" si="15"/>
        <v>0</v>
      </c>
      <c r="K245" s="119">
        <f t="shared" si="15"/>
        <v>0</v>
      </c>
      <c r="L245" s="119">
        <f t="shared" si="15"/>
        <v>26856</v>
      </c>
      <c r="M245" s="121"/>
    </row>
    <row r="246" spans="1:13" ht="15" customHeight="1">
      <c r="A246" s="341" t="s">
        <v>10</v>
      </c>
      <c r="B246" s="341"/>
      <c r="C246" s="341"/>
      <c r="D246" s="341"/>
      <c r="E246" s="341"/>
      <c r="F246" s="341"/>
      <c r="G246" s="341"/>
      <c r="H246" s="341"/>
      <c r="I246" s="341"/>
      <c r="J246" s="341"/>
      <c r="K246" s="341"/>
      <c r="L246" s="341"/>
      <c r="M246" s="341"/>
    </row>
    <row r="247" spans="1:13" ht="15" customHeight="1">
      <c r="A247" s="341" t="s">
        <v>373</v>
      </c>
      <c r="B247" s="341"/>
      <c r="C247" s="341"/>
      <c r="D247" s="341"/>
      <c r="E247" s="341"/>
      <c r="F247" s="341"/>
      <c r="G247" s="341"/>
      <c r="H247" s="341"/>
      <c r="I247" s="341"/>
      <c r="J247" s="341"/>
      <c r="K247" s="341"/>
      <c r="L247" s="341"/>
      <c r="M247" s="341"/>
    </row>
    <row r="248" spans="1:13" ht="15" customHeight="1">
      <c r="A248" s="341" t="str">
        <f>A3</f>
        <v>Nómina que corresponde a la 2DA (SEGUNDA) quincena del mes de AGOSTO de 2020.</v>
      </c>
      <c r="B248" s="341"/>
      <c r="C248" s="341"/>
      <c r="D248" s="341"/>
      <c r="E248" s="341"/>
      <c r="F248" s="341"/>
      <c r="G248" s="341"/>
      <c r="H248" s="341"/>
      <c r="I248" s="341"/>
      <c r="J248" s="341"/>
      <c r="K248" s="341"/>
      <c r="L248" s="341"/>
      <c r="M248" s="341"/>
    </row>
    <row r="249" spans="1:13" ht="15" customHeight="1">
      <c r="A249" s="342" t="s">
        <v>427</v>
      </c>
      <c r="B249" s="342"/>
      <c r="C249" s="342"/>
      <c r="D249" s="342"/>
      <c r="E249" s="342"/>
      <c r="F249" s="342"/>
      <c r="G249" s="342"/>
      <c r="H249" s="342"/>
      <c r="I249" s="342"/>
      <c r="J249" s="342"/>
      <c r="K249" s="342"/>
      <c r="L249" s="342"/>
      <c r="M249" s="342"/>
    </row>
    <row r="250" spans="1:13" ht="24.75" customHeight="1">
      <c r="A250" s="48" t="s">
        <v>8</v>
      </c>
      <c r="B250" s="44" t="s">
        <v>23</v>
      </c>
      <c r="C250" s="44" t="s">
        <v>17</v>
      </c>
      <c r="D250" s="44" t="s">
        <v>18</v>
      </c>
      <c r="E250" s="48" t="s">
        <v>0</v>
      </c>
      <c r="F250" s="48" t="s">
        <v>1</v>
      </c>
      <c r="G250" s="48" t="s">
        <v>2</v>
      </c>
      <c r="H250" s="48" t="s">
        <v>3</v>
      </c>
      <c r="I250" s="48" t="s">
        <v>4</v>
      </c>
      <c r="J250" s="81" t="s">
        <v>72</v>
      </c>
      <c r="K250" s="204" t="s">
        <v>283</v>
      </c>
      <c r="L250" s="48" t="s">
        <v>5</v>
      </c>
      <c r="M250" s="48" t="s">
        <v>6</v>
      </c>
    </row>
    <row r="251" spans="1:13" ht="10.5" customHeight="1" thickBot="1">
      <c r="A251" s="54"/>
      <c r="B251" s="54"/>
      <c r="C251" s="54"/>
      <c r="D251" s="255"/>
      <c r="E251" s="67"/>
      <c r="F251" s="259"/>
      <c r="G251" s="69"/>
      <c r="H251" s="69"/>
      <c r="I251" s="69"/>
      <c r="J251" s="69"/>
      <c r="K251" s="69"/>
      <c r="L251" s="69"/>
      <c r="M251" s="63"/>
    </row>
    <row r="252" spans="1:13" ht="51" customHeight="1" thickBot="1">
      <c r="A252" s="5" t="s">
        <v>600</v>
      </c>
      <c r="B252" s="5">
        <v>1</v>
      </c>
      <c r="C252" s="5"/>
      <c r="D252" s="5">
        <v>1</v>
      </c>
      <c r="E252" s="29" t="s">
        <v>68</v>
      </c>
      <c r="F252" s="31" t="s">
        <v>12</v>
      </c>
      <c r="G252" s="34">
        <v>4998</v>
      </c>
      <c r="H252" s="34"/>
      <c r="I252" s="34">
        <v>90</v>
      </c>
      <c r="J252" s="34"/>
      <c r="K252" s="34"/>
      <c r="L252" s="37">
        <f>G252-H252+I252</f>
        <v>5088</v>
      </c>
      <c r="M252" s="43"/>
    </row>
    <row r="253" spans="1:13" ht="51" customHeight="1" thickBot="1">
      <c r="A253" s="5" t="s">
        <v>601</v>
      </c>
      <c r="B253" s="5">
        <v>1</v>
      </c>
      <c r="C253" s="5"/>
      <c r="D253" s="5">
        <v>1</v>
      </c>
      <c r="E253" s="29" t="s">
        <v>368</v>
      </c>
      <c r="F253" s="31" t="s">
        <v>280</v>
      </c>
      <c r="G253" s="147">
        <v>4672</v>
      </c>
      <c r="H253" s="147"/>
      <c r="I253" s="147">
        <v>150</v>
      </c>
      <c r="J253" s="147"/>
      <c r="K253" s="147"/>
      <c r="L253" s="147">
        <f>G253-H253+I253</f>
        <v>4822</v>
      </c>
      <c r="M253" s="43"/>
    </row>
    <row r="254" spans="1:13" ht="25.5" customHeight="1" thickTop="1">
      <c r="A254" s="113"/>
      <c r="B254" s="109">
        <f>SUM(B251:B253)</f>
        <v>2</v>
      </c>
      <c r="C254" s="109">
        <f>SUM(C251:C253)</f>
        <v>0</v>
      </c>
      <c r="D254" s="109">
        <f>SUM(D251:D253)</f>
        <v>2</v>
      </c>
      <c r="E254" s="114"/>
      <c r="F254" s="109" t="s">
        <v>7</v>
      </c>
      <c r="G254" s="108">
        <f>SUM(G251:G253)</f>
        <v>9670</v>
      </c>
      <c r="H254" s="108">
        <f>SUM(H251:H253)</f>
        <v>0</v>
      </c>
      <c r="I254" s="108">
        <f>SUM(I251:I253)</f>
        <v>240</v>
      </c>
      <c r="J254" s="108">
        <f>SUM(J251:J253)</f>
        <v>0</v>
      </c>
      <c r="K254" s="108">
        <f>SUM(K251:K253)</f>
        <v>0</v>
      </c>
      <c r="L254" s="108">
        <f>SUM(L251:L253)</f>
        <v>9910</v>
      </c>
      <c r="M254" s="121"/>
    </row>
    <row r="255" spans="1:13" ht="15" customHeight="1">
      <c r="A255" s="341" t="s">
        <v>10</v>
      </c>
      <c r="B255" s="341"/>
      <c r="C255" s="341"/>
      <c r="D255" s="341"/>
      <c r="E255" s="341"/>
      <c r="F255" s="341"/>
      <c r="G255" s="341"/>
      <c r="H255" s="341"/>
      <c r="I255" s="341"/>
      <c r="J255" s="341"/>
      <c r="K255" s="341"/>
      <c r="L255" s="341"/>
      <c r="M255" s="341"/>
    </row>
    <row r="256" spans="1:13" ht="15" customHeight="1">
      <c r="A256" s="341" t="s">
        <v>373</v>
      </c>
      <c r="B256" s="341"/>
      <c r="C256" s="341"/>
      <c r="D256" s="341"/>
      <c r="E256" s="341"/>
      <c r="F256" s="341"/>
      <c r="G256" s="341"/>
      <c r="H256" s="341"/>
      <c r="I256" s="341"/>
      <c r="J256" s="341"/>
      <c r="K256" s="341"/>
      <c r="L256" s="341"/>
      <c r="M256" s="341"/>
    </row>
    <row r="257" spans="1:13" ht="15" customHeight="1">
      <c r="A257" s="341" t="str">
        <f>A3</f>
        <v>Nómina que corresponde a la 2DA (SEGUNDA) quincena del mes de AGOSTO de 2020.</v>
      </c>
      <c r="B257" s="341"/>
      <c r="C257" s="341"/>
      <c r="D257" s="341"/>
      <c r="E257" s="341"/>
      <c r="F257" s="341"/>
      <c r="G257" s="341"/>
      <c r="H257" s="341"/>
      <c r="I257" s="341"/>
      <c r="J257" s="341"/>
      <c r="K257" s="341"/>
      <c r="L257" s="341"/>
      <c r="M257" s="341"/>
    </row>
    <row r="258" spans="1:13" ht="15" customHeight="1">
      <c r="A258" s="342" t="s">
        <v>428</v>
      </c>
      <c r="B258" s="342"/>
      <c r="C258" s="342"/>
      <c r="D258" s="342"/>
      <c r="E258" s="342"/>
      <c r="F258" s="342"/>
      <c r="G258" s="342"/>
      <c r="H258" s="342"/>
      <c r="I258" s="342"/>
      <c r="J258" s="342"/>
      <c r="K258" s="342"/>
      <c r="L258" s="342"/>
      <c r="M258" s="342"/>
    </row>
    <row r="259" spans="1:13" ht="22.5" customHeight="1">
      <c r="A259" s="48" t="s">
        <v>8</v>
      </c>
      <c r="B259" s="44" t="s">
        <v>23</v>
      </c>
      <c r="C259" s="44" t="s">
        <v>17</v>
      </c>
      <c r="D259" s="44" t="s">
        <v>18</v>
      </c>
      <c r="E259" s="48" t="s">
        <v>0</v>
      </c>
      <c r="F259" s="48" t="s">
        <v>1</v>
      </c>
      <c r="G259" s="48" t="s">
        <v>2</v>
      </c>
      <c r="H259" s="48" t="s">
        <v>3</v>
      </c>
      <c r="I259" s="48" t="s">
        <v>4</v>
      </c>
      <c r="J259" s="81" t="s">
        <v>72</v>
      </c>
      <c r="K259" s="204" t="s">
        <v>283</v>
      </c>
      <c r="L259" s="48" t="s">
        <v>5</v>
      </c>
      <c r="M259" s="48" t="s">
        <v>6</v>
      </c>
    </row>
    <row r="260" spans="1:13" ht="51" customHeight="1" thickBot="1">
      <c r="A260" s="54" t="s">
        <v>602</v>
      </c>
      <c r="B260" s="54">
        <v>1</v>
      </c>
      <c r="C260" s="54"/>
      <c r="D260" s="54">
        <v>1</v>
      </c>
      <c r="E260" s="67" t="s">
        <v>304</v>
      </c>
      <c r="F260" s="58" t="s">
        <v>395</v>
      </c>
      <c r="G260" s="69">
        <v>9954</v>
      </c>
      <c r="H260" s="69">
        <v>420</v>
      </c>
      <c r="I260" s="69"/>
      <c r="J260" s="69"/>
      <c r="K260" s="69"/>
      <c r="L260" s="69">
        <f>G260-H260</f>
        <v>9534</v>
      </c>
      <c r="M260" s="63"/>
    </row>
    <row r="261" spans="1:13" ht="51" customHeight="1" thickBot="1">
      <c r="A261" s="54" t="s">
        <v>603</v>
      </c>
      <c r="B261" s="5">
        <v>1</v>
      </c>
      <c r="C261" s="5"/>
      <c r="D261" s="5">
        <v>1</v>
      </c>
      <c r="E261" s="29" t="s">
        <v>20</v>
      </c>
      <c r="F261" s="30" t="s">
        <v>292</v>
      </c>
      <c r="G261" s="34">
        <v>6599</v>
      </c>
      <c r="H261" s="34">
        <v>210</v>
      </c>
      <c r="I261" s="34"/>
      <c r="J261" s="34"/>
      <c r="K261" s="34"/>
      <c r="L261" s="37">
        <f>G261-H261+I261+J261+K261</f>
        <v>6389</v>
      </c>
      <c r="M261" s="43"/>
    </row>
    <row r="262" spans="1:13" ht="51" customHeight="1" thickBot="1">
      <c r="A262" s="54" t="s">
        <v>604</v>
      </c>
      <c r="B262" s="5">
        <v>1</v>
      </c>
      <c r="C262" s="5">
        <v>1</v>
      </c>
      <c r="D262" s="5"/>
      <c r="E262" s="77"/>
      <c r="F262" s="288" t="s">
        <v>69</v>
      </c>
      <c r="G262" s="41">
        <v>7103</v>
      </c>
      <c r="H262" s="41">
        <v>350</v>
      </c>
      <c r="I262" s="41"/>
      <c r="J262" s="41">
        <v>280</v>
      </c>
      <c r="K262" s="41"/>
      <c r="L262" s="37">
        <f>G262-H262+I262+J262+K262</f>
        <v>7033</v>
      </c>
      <c r="M262" s="43"/>
    </row>
    <row r="263" spans="1:13" ht="51" customHeight="1" thickBot="1">
      <c r="A263" s="54" t="s">
        <v>605</v>
      </c>
      <c r="B263" s="5">
        <v>1</v>
      </c>
      <c r="C263" s="5">
        <v>1</v>
      </c>
      <c r="D263" s="5"/>
      <c r="E263" s="77"/>
      <c r="F263" s="250" t="s">
        <v>69</v>
      </c>
      <c r="G263" s="147">
        <v>7103</v>
      </c>
      <c r="H263" s="35">
        <v>350</v>
      </c>
      <c r="I263" s="35"/>
      <c r="J263" s="35">
        <v>280</v>
      </c>
      <c r="K263" s="147"/>
      <c r="L263" s="147">
        <f>G263-H263+I263+J263+K263</f>
        <v>7033</v>
      </c>
      <c r="M263" s="220"/>
    </row>
    <row r="264" spans="1:13" ht="25.5" customHeight="1" thickTop="1">
      <c r="A264" s="104"/>
      <c r="B264" s="104"/>
      <c r="C264" s="104"/>
      <c r="D264" s="104"/>
      <c r="E264" s="129"/>
      <c r="F264" s="130" t="s">
        <v>222</v>
      </c>
      <c r="G264" s="117">
        <f aca="true" t="shared" si="16" ref="G264:L264">SUM(G260:G263)</f>
        <v>30759</v>
      </c>
      <c r="H264" s="117">
        <f t="shared" si="16"/>
        <v>1330</v>
      </c>
      <c r="I264" s="117">
        <f t="shared" si="16"/>
        <v>0</v>
      </c>
      <c r="J264" s="117">
        <f t="shared" si="16"/>
        <v>560</v>
      </c>
      <c r="K264" s="117">
        <f t="shared" si="16"/>
        <v>0</v>
      </c>
      <c r="L264" s="117">
        <f t="shared" si="16"/>
        <v>29989</v>
      </c>
      <c r="M264" s="131"/>
    </row>
    <row r="265" spans="1:13" ht="15" customHeight="1">
      <c r="A265" s="342" t="s">
        <v>429</v>
      </c>
      <c r="B265" s="342"/>
      <c r="C265" s="342"/>
      <c r="D265" s="342"/>
      <c r="E265" s="342"/>
      <c r="F265" s="342"/>
      <c r="G265" s="342"/>
      <c r="H265" s="342"/>
      <c r="I265" s="342"/>
      <c r="J265" s="342"/>
      <c r="K265" s="342"/>
      <c r="L265" s="342"/>
      <c r="M265" s="342"/>
    </row>
    <row r="266" spans="1:13" ht="24.75" customHeight="1">
      <c r="A266" s="171" t="s">
        <v>8</v>
      </c>
      <c r="B266" s="170" t="s">
        <v>23</v>
      </c>
      <c r="C266" s="170" t="s">
        <v>17</v>
      </c>
      <c r="D266" s="170" t="s">
        <v>18</v>
      </c>
      <c r="E266" s="171" t="s">
        <v>0</v>
      </c>
      <c r="F266" s="171" t="s">
        <v>1</v>
      </c>
      <c r="G266" s="171" t="s">
        <v>2</v>
      </c>
      <c r="H266" s="171" t="s">
        <v>3</v>
      </c>
      <c r="I266" s="171" t="s">
        <v>4</v>
      </c>
      <c r="J266" s="81" t="s">
        <v>72</v>
      </c>
      <c r="K266" s="204" t="s">
        <v>283</v>
      </c>
      <c r="L266" s="171" t="s">
        <v>5</v>
      </c>
      <c r="M266" s="321" t="s">
        <v>6</v>
      </c>
    </row>
    <row r="267" spans="1:13" ht="51" customHeight="1" thickBot="1">
      <c r="A267" s="5" t="s">
        <v>606</v>
      </c>
      <c r="B267" s="5">
        <v>1</v>
      </c>
      <c r="C267" s="5">
        <v>1</v>
      </c>
      <c r="D267" s="5"/>
      <c r="E267" s="29"/>
      <c r="F267" s="78" t="s">
        <v>73</v>
      </c>
      <c r="G267" s="37">
        <v>6189</v>
      </c>
      <c r="H267" s="37">
        <v>210</v>
      </c>
      <c r="I267" s="37"/>
      <c r="J267" s="37">
        <v>175</v>
      </c>
      <c r="K267" s="37"/>
      <c r="L267" s="37">
        <f>G267-H267+I267+J267+K267</f>
        <v>6154</v>
      </c>
      <c r="M267" s="11"/>
    </row>
    <row r="268" spans="1:13" ht="51" customHeight="1" thickBot="1">
      <c r="A268" s="5" t="s">
        <v>607</v>
      </c>
      <c r="B268" s="5">
        <v>1</v>
      </c>
      <c r="C268" s="5">
        <v>1</v>
      </c>
      <c r="D268" s="5"/>
      <c r="E268" s="77"/>
      <c r="F268" s="78" t="s">
        <v>73</v>
      </c>
      <c r="G268" s="37">
        <v>6189</v>
      </c>
      <c r="H268" s="37">
        <v>210</v>
      </c>
      <c r="I268" s="37"/>
      <c r="J268" s="37">
        <v>175</v>
      </c>
      <c r="K268" s="37"/>
      <c r="L268" s="37">
        <f>G268-H268+I268+J268+K268</f>
        <v>6154</v>
      </c>
      <c r="M268" s="43"/>
    </row>
    <row r="269" spans="1:13" ht="51" customHeight="1" thickBot="1">
      <c r="A269" s="5" t="s">
        <v>608</v>
      </c>
      <c r="B269" s="5">
        <v>1</v>
      </c>
      <c r="C269" s="5">
        <v>1</v>
      </c>
      <c r="D269" s="5"/>
      <c r="E269" s="77"/>
      <c r="F269" s="76" t="s">
        <v>73</v>
      </c>
      <c r="G269" s="41">
        <v>6189</v>
      </c>
      <c r="H269" s="82">
        <v>210</v>
      </c>
      <c r="I269" s="41"/>
      <c r="J269" s="41">
        <v>175</v>
      </c>
      <c r="K269" s="41"/>
      <c r="L269" s="41">
        <f>G269-H269+I269+J269+K269</f>
        <v>6154</v>
      </c>
      <c r="M269" s="43"/>
    </row>
    <row r="270" spans="1:17" ht="51" customHeight="1" thickBot="1">
      <c r="A270" s="5" t="s">
        <v>609</v>
      </c>
      <c r="B270" s="5">
        <v>1</v>
      </c>
      <c r="C270" s="5">
        <v>1</v>
      </c>
      <c r="D270" s="5"/>
      <c r="E270" s="77"/>
      <c r="F270" s="306" t="s">
        <v>73</v>
      </c>
      <c r="G270" s="173">
        <v>6189</v>
      </c>
      <c r="H270" s="173">
        <v>210</v>
      </c>
      <c r="I270" s="173"/>
      <c r="J270" s="173">
        <v>175</v>
      </c>
      <c r="K270" s="173"/>
      <c r="L270" s="173">
        <f>G270-H270+I270+J270+K270</f>
        <v>6154</v>
      </c>
      <c r="M270" s="4"/>
      <c r="Q270" s="2" t="s">
        <v>475</v>
      </c>
    </row>
    <row r="271" spans="1:13" ht="25.5" customHeight="1" thickTop="1">
      <c r="A271" s="104"/>
      <c r="B271" s="104"/>
      <c r="C271" s="104"/>
      <c r="D271" s="104"/>
      <c r="E271" s="129"/>
      <c r="F271" s="130" t="s">
        <v>232</v>
      </c>
      <c r="G271" s="117">
        <f aca="true" t="shared" si="17" ref="G271:L271">SUM(G267:G270)</f>
        <v>24756</v>
      </c>
      <c r="H271" s="117">
        <f t="shared" si="17"/>
        <v>840</v>
      </c>
      <c r="I271" s="117">
        <f t="shared" si="17"/>
        <v>0</v>
      </c>
      <c r="J271" s="117">
        <f t="shared" si="17"/>
        <v>700</v>
      </c>
      <c r="K271" s="117">
        <f t="shared" si="17"/>
        <v>0</v>
      </c>
      <c r="L271" s="117">
        <f t="shared" si="17"/>
        <v>24616</v>
      </c>
      <c r="M271" s="131"/>
    </row>
    <row r="272" spans="1:13" ht="15" customHeight="1">
      <c r="A272" s="342" t="s">
        <v>430</v>
      </c>
      <c r="B272" s="342"/>
      <c r="C272" s="342"/>
      <c r="D272" s="342"/>
      <c r="E272" s="342"/>
      <c r="F272" s="342"/>
      <c r="G272" s="342"/>
      <c r="H272" s="342"/>
      <c r="I272" s="342"/>
      <c r="J272" s="342"/>
      <c r="K272" s="342"/>
      <c r="L272" s="342"/>
      <c r="M272" s="342"/>
    </row>
    <row r="273" spans="1:13" ht="24.75" customHeight="1">
      <c r="A273" s="171" t="s">
        <v>8</v>
      </c>
      <c r="B273" s="170" t="s">
        <v>23</v>
      </c>
      <c r="C273" s="170" t="s">
        <v>17</v>
      </c>
      <c r="D273" s="170" t="s">
        <v>18</v>
      </c>
      <c r="E273" s="171" t="s">
        <v>0</v>
      </c>
      <c r="F273" s="171" t="s">
        <v>1</v>
      </c>
      <c r="G273" s="171" t="s">
        <v>2</v>
      </c>
      <c r="H273" s="171" t="s">
        <v>3</v>
      </c>
      <c r="I273" s="171" t="s">
        <v>4</v>
      </c>
      <c r="J273" s="81" t="s">
        <v>72</v>
      </c>
      <c r="K273" s="204" t="s">
        <v>283</v>
      </c>
      <c r="L273" s="171" t="s">
        <v>5</v>
      </c>
      <c r="M273" s="171" t="s">
        <v>6</v>
      </c>
    </row>
    <row r="274" spans="1:13" ht="50.25" customHeight="1" thickBot="1">
      <c r="A274" s="5" t="s">
        <v>610</v>
      </c>
      <c r="B274" s="5">
        <v>1</v>
      </c>
      <c r="C274" s="5">
        <v>1</v>
      </c>
      <c r="D274" s="5"/>
      <c r="E274" s="80"/>
      <c r="F274" s="78" t="s">
        <v>74</v>
      </c>
      <c r="G274" s="37">
        <v>5806</v>
      </c>
      <c r="H274" s="37">
        <v>175</v>
      </c>
      <c r="I274" s="37"/>
      <c r="J274" s="37">
        <v>153</v>
      </c>
      <c r="K274" s="37"/>
      <c r="L274" s="37">
        <f>G274-H274+I274+J274+K274</f>
        <v>5784</v>
      </c>
      <c r="M274" s="92"/>
    </row>
    <row r="275" spans="1:13" ht="51" customHeight="1" thickBot="1">
      <c r="A275" s="5" t="s">
        <v>611</v>
      </c>
      <c r="B275" s="5">
        <v>1</v>
      </c>
      <c r="C275" s="5">
        <v>1</v>
      </c>
      <c r="D275" s="5"/>
      <c r="E275" s="49"/>
      <c r="F275" s="76" t="s">
        <v>74</v>
      </c>
      <c r="G275" s="37">
        <v>5806</v>
      </c>
      <c r="H275" s="41">
        <v>175</v>
      </c>
      <c r="I275" s="41"/>
      <c r="J275" s="41">
        <v>153</v>
      </c>
      <c r="K275" s="41"/>
      <c r="L275" s="41">
        <f>G275-H275+I275+J275+K275</f>
        <v>5784</v>
      </c>
      <c r="M275" s="11"/>
    </row>
    <row r="276" spans="1:13" ht="51" customHeight="1" thickBot="1">
      <c r="A276" s="5" t="s">
        <v>612</v>
      </c>
      <c r="B276" s="5">
        <v>1</v>
      </c>
      <c r="C276" s="5">
        <v>1</v>
      </c>
      <c r="D276" s="5"/>
      <c r="E276" s="29"/>
      <c r="F276" s="78" t="s">
        <v>74</v>
      </c>
      <c r="G276" s="37">
        <v>5806</v>
      </c>
      <c r="H276" s="37">
        <v>175</v>
      </c>
      <c r="I276" s="37"/>
      <c r="J276" s="37">
        <v>153</v>
      </c>
      <c r="K276" s="37"/>
      <c r="L276" s="37">
        <f aca="true" t="shared" si="18" ref="L276:L282">G276-H276+I276+J276+K276</f>
        <v>5784</v>
      </c>
      <c r="M276" s="43"/>
    </row>
    <row r="277" spans="1:13" ht="51" customHeight="1" thickBot="1">
      <c r="A277" s="5" t="s">
        <v>613</v>
      </c>
      <c r="B277" s="5">
        <v>1</v>
      </c>
      <c r="C277" s="5">
        <v>1</v>
      </c>
      <c r="D277" s="5"/>
      <c r="E277" s="49"/>
      <c r="F277" s="76" t="s">
        <v>74</v>
      </c>
      <c r="G277" s="37">
        <v>5806</v>
      </c>
      <c r="H277" s="41">
        <v>175</v>
      </c>
      <c r="I277" s="41"/>
      <c r="J277" s="41">
        <v>153</v>
      </c>
      <c r="K277" s="41"/>
      <c r="L277" s="41">
        <f t="shared" si="18"/>
        <v>5784</v>
      </c>
      <c r="M277" s="43"/>
    </row>
    <row r="278" spans="1:13" ht="51" customHeight="1" thickBot="1">
      <c r="A278" s="5" t="s">
        <v>614</v>
      </c>
      <c r="B278" s="5">
        <v>1</v>
      </c>
      <c r="C278" s="5">
        <v>1</v>
      </c>
      <c r="D278" s="5"/>
      <c r="E278" s="49"/>
      <c r="F278" s="76" t="s">
        <v>74</v>
      </c>
      <c r="G278" s="37">
        <v>5806</v>
      </c>
      <c r="H278" s="41">
        <v>175</v>
      </c>
      <c r="I278" s="41"/>
      <c r="J278" s="41">
        <v>153</v>
      </c>
      <c r="K278" s="41"/>
      <c r="L278" s="41">
        <f t="shared" si="18"/>
        <v>5784</v>
      </c>
      <c r="M278" s="43"/>
    </row>
    <row r="279" spans="1:13" ht="51" customHeight="1" thickBot="1">
      <c r="A279" s="5" t="s">
        <v>615</v>
      </c>
      <c r="B279" s="5">
        <v>1</v>
      </c>
      <c r="C279" s="5">
        <v>1</v>
      </c>
      <c r="D279" s="5"/>
      <c r="E279" s="49"/>
      <c r="F279" s="76" t="s">
        <v>74</v>
      </c>
      <c r="G279" s="37">
        <v>5806</v>
      </c>
      <c r="H279" s="41">
        <f>175</f>
        <v>175</v>
      </c>
      <c r="I279" s="41"/>
      <c r="J279" s="41">
        <v>153</v>
      </c>
      <c r="K279" s="41"/>
      <c r="L279" s="41">
        <f t="shared" si="18"/>
        <v>5784</v>
      </c>
      <c r="M279" s="43"/>
    </row>
    <row r="280" spans="1:13" ht="51" customHeight="1" thickBot="1">
      <c r="A280" s="5" t="s">
        <v>616</v>
      </c>
      <c r="B280" s="5">
        <v>1</v>
      </c>
      <c r="C280" s="5">
        <v>1</v>
      </c>
      <c r="D280" s="5"/>
      <c r="E280" s="77"/>
      <c r="F280" s="76" t="s">
        <v>74</v>
      </c>
      <c r="G280" s="37">
        <v>5806</v>
      </c>
      <c r="H280" s="41">
        <v>175</v>
      </c>
      <c r="I280" s="41"/>
      <c r="J280" s="41">
        <v>153</v>
      </c>
      <c r="K280" s="41"/>
      <c r="L280" s="41">
        <f t="shared" si="18"/>
        <v>5784</v>
      </c>
      <c r="M280" s="43"/>
    </row>
    <row r="281" spans="1:13" ht="51" customHeight="1" thickBot="1">
      <c r="A281" s="5" t="s">
        <v>617</v>
      </c>
      <c r="B281" s="5">
        <v>1</v>
      </c>
      <c r="C281" s="5"/>
      <c r="D281" s="5">
        <v>1</v>
      </c>
      <c r="E281" s="77"/>
      <c r="F281" s="76" t="s">
        <v>74</v>
      </c>
      <c r="G281" s="37">
        <v>5806</v>
      </c>
      <c r="H281" s="82">
        <v>175</v>
      </c>
      <c r="I281" s="41"/>
      <c r="J281" s="41">
        <v>153</v>
      </c>
      <c r="K281" s="41"/>
      <c r="L281" s="41">
        <f t="shared" si="18"/>
        <v>5784</v>
      </c>
      <c r="M281" s="43"/>
    </row>
    <row r="282" spans="1:13" ht="51" customHeight="1" thickBot="1">
      <c r="A282" s="5" t="s">
        <v>618</v>
      </c>
      <c r="B282" s="5"/>
      <c r="C282" s="5">
        <v>1</v>
      </c>
      <c r="D282" s="5"/>
      <c r="E282" s="80"/>
      <c r="F282" s="76" t="s">
        <v>74</v>
      </c>
      <c r="G282" s="37">
        <v>5806</v>
      </c>
      <c r="H282" s="82">
        <v>175</v>
      </c>
      <c r="I282" s="41"/>
      <c r="J282" s="41">
        <v>153</v>
      </c>
      <c r="K282" s="41"/>
      <c r="L282" s="41">
        <f t="shared" si="18"/>
        <v>5784</v>
      </c>
      <c r="M282" s="220"/>
    </row>
    <row r="283" spans="1:13" ht="25.5" customHeight="1">
      <c r="A283" s="104"/>
      <c r="B283" s="104"/>
      <c r="C283" s="104"/>
      <c r="D283" s="104"/>
      <c r="E283" s="105"/>
      <c r="F283" s="130" t="s">
        <v>232</v>
      </c>
      <c r="G283" s="117">
        <f>SUM(G274:G282)</f>
        <v>52254</v>
      </c>
      <c r="H283" s="117">
        <f>SUM(H274:H282)</f>
        <v>1575</v>
      </c>
      <c r="I283" s="117">
        <f>SUM(I274:I281)</f>
        <v>0</v>
      </c>
      <c r="J283" s="117">
        <f>SUM(J274:J282)</f>
        <v>1377</v>
      </c>
      <c r="K283" s="117">
        <f>SUM(K274:K281)</f>
        <v>0</v>
      </c>
      <c r="L283" s="117">
        <f>SUM(L274:L282)</f>
        <v>52056</v>
      </c>
      <c r="M283" s="131"/>
    </row>
    <row r="284" spans="1:13" ht="15" customHeight="1">
      <c r="A284" s="337" t="s">
        <v>431</v>
      </c>
      <c r="B284" s="337"/>
      <c r="C284" s="337"/>
      <c r="D284" s="337"/>
      <c r="E284" s="337"/>
      <c r="F284" s="337"/>
      <c r="G284" s="337"/>
      <c r="H284" s="337"/>
      <c r="I284" s="337"/>
      <c r="J284" s="337"/>
      <c r="K284" s="337"/>
      <c r="L284" s="337"/>
      <c r="M284" s="337"/>
    </row>
    <row r="285" spans="1:13" ht="24.75" customHeight="1">
      <c r="A285" s="171" t="s">
        <v>8</v>
      </c>
      <c r="B285" s="170" t="s">
        <v>23</v>
      </c>
      <c r="C285" s="170" t="s">
        <v>17</v>
      </c>
      <c r="D285" s="170" t="s">
        <v>18</v>
      </c>
      <c r="E285" s="171" t="s">
        <v>0</v>
      </c>
      <c r="F285" s="171" t="s">
        <v>1</v>
      </c>
      <c r="G285" s="171" t="s">
        <v>2</v>
      </c>
      <c r="H285" s="171" t="s">
        <v>3</v>
      </c>
      <c r="I285" s="171" t="s">
        <v>4</v>
      </c>
      <c r="J285" s="81" t="s">
        <v>72</v>
      </c>
      <c r="K285" s="204" t="s">
        <v>283</v>
      </c>
      <c r="L285" s="171" t="s">
        <v>5</v>
      </c>
      <c r="M285" s="171" t="s">
        <v>6</v>
      </c>
    </row>
    <row r="286" spans="1:13" ht="51" customHeight="1" thickBot="1">
      <c r="A286" s="5" t="s">
        <v>619</v>
      </c>
      <c r="B286" s="5">
        <v>1</v>
      </c>
      <c r="C286" s="5">
        <v>1</v>
      </c>
      <c r="D286" s="5"/>
      <c r="E286" s="77"/>
      <c r="F286" s="76" t="s">
        <v>76</v>
      </c>
      <c r="G286" s="41">
        <v>5281</v>
      </c>
      <c r="H286" s="41">
        <v>95</v>
      </c>
      <c r="I286" s="41"/>
      <c r="J286" s="41">
        <v>126</v>
      </c>
      <c r="K286" s="41"/>
      <c r="L286" s="41">
        <f>G286-H286+I286+J286+K286</f>
        <v>5312</v>
      </c>
      <c r="M286" s="11"/>
    </row>
    <row r="287" spans="1:13" ht="51" customHeight="1" thickBot="1">
      <c r="A287" s="5" t="s">
        <v>620</v>
      </c>
      <c r="B287" s="5">
        <v>1</v>
      </c>
      <c r="C287" s="5">
        <v>1</v>
      </c>
      <c r="D287" s="5"/>
      <c r="E287" s="77"/>
      <c r="F287" s="76" t="s">
        <v>76</v>
      </c>
      <c r="G287" s="41">
        <v>5281</v>
      </c>
      <c r="H287" s="41">
        <v>95</v>
      </c>
      <c r="I287" s="41"/>
      <c r="J287" s="41">
        <v>126</v>
      </c>
      <c r="K287" s="41"/>
      <c r="L287" s="41">
        <f>G287-H287+I287+J287+K287</f>
        <v>5312</v>
      </c>
      <c r="M287" s="43"/>
    </row>
    <row r="288" spans="1:13" ht="51" customHeight="1" thickBot="1">
      <c r="A288" s="5" t="s">
        <v>621</v>
      </c>
      <c r="B288" s="5">
        <v>1</v>
      </c>
      <c r="C288" s="5">
        <v>1</v>
      </c>
      <c r="D288" s="5"/>
      <c r="E288" s="77"/>
      <c r="F288" s="76" t="s">
        <v>76</v>
      </c>
      <c r="G288" s="41">
        <v>5281</v>
      </c>
      <c r="H288" s="82">
        <v>95</v>
      </c>
      <c r="I288" s="41"/>
      <c r="J288" s="41">
        <v>126</v>
      </c>
      <c r="K288" s="41"/>
      <c r="L288" s="41">
        <f>G288-H288+I288+J288+K288</f>
        <v>5312</v>
      </c>
      <c r="M288" s="43"/>
    </row>
    <row r="289" spans="1:13" ht="51" customHeight="1" thickBot="1">
      <c r="A289" s="5" t="s">
        <v>622</v>
      </c>
      <c r="B289" s="5">
        <v>1</v>
      </c>
      <c r="C289" s="5">
        <v>1</v>
      </c>
      <c r="D289" s="5"/>
      <c r="E289" s="77"/>
      <c r="F289" s="76" t="s">
        <v>76</v>
      </c>
      <c r="G289" s="41">
        <v>5281</v>
      </c>
      <c r="H289" s="41">
        <v>95</v>
      </c>
      <c r="I289" s="41"/>
      <c r="J289" s="41">
        <v>126</v>
      </c>
      <c r="K289" s="41"/>
      <c r="L289" s="41">
        <f>G289-H289+I289+J289+K289</f>
        <v>5312</v>
      </c>
      <c r="M289" s="43"/>
    </row>
    <row r="290" spans="1:13" ht="51" customHeight="1" thickBot="1">
      <c r="A290" s="5" t="s">
        <v>623</v>
      </c>
      <c r="B290" s="5">
        <v>1</v>
      </c>
      <c r="C290" s="5">
        <v>1</v>
      </c>
      <c r="D290" s="5"/>
      <c r="E290" s="77"/>
      <c r="F290" s="76" t="s">
        <v>76</v>
      </c>
      <c r="G290" s="41">
        <v>5281</v>
      </c>
      <c r="H290" s="41">
        <v>95</v>
      </c>
      <c r="I290" s="41"/>
      <c r="J290" s="41">
        <v>126</v>
      </c>
      <c r="K290" s="41"/>
      <c r="L290" s="41">
        <f>G290-H290+I290+J290+K290</f>
        <v>5312</v>
      </c>
      <c r="M290" s="43"/>
    </row>
    <row r="291" spans="1:13" ht="51" customHeight="1" thickBot="1">
      <c r="A291" s="5" t="s">
        <v>624</v>
      </c>
      <c r="B291" s="5">
        <v>1</v>
      </c>
      <c r="C291" s="5">
        <v>1</v>
      </c>
      <c r="D291" s="5"/>
      <c r="E291" s="80"/>
      <c r="F291" s="76" t="s">
        <v>76</v>
      </c>
      <c r="G291" s="41">
        <v>5281</v>
      </c>
      <c r="H291" s="41">
        <v>95</v>
      </c>
      <c r="I291" s="41"/>
      <c r="J291" s="41">
        <v>126</v>
      </c>
      <c r="K291" s="41"/>
      <c r="L291" s="41">
        <f>G291-H291+I291+J291+K291</f>
        <v>5312</v>
      </c>
      <c r="M291" s="43"/>
    </row>
    <row r="292" spans="1:13" ht="51" customHeight="1" thickBot="1">
      <c r="A292" s="5" t="s">
        <v>625</v>
      </c>
      <c r="B292" s="5">
        <v>1</v>
      </c>
      <c r="C292" s="5">
        <v>1</v>
      </c>
      <c r="D292" s="5"/>
      <c r="E292" s="80"/>
      <c r="F292" s="76" t="s">
        <v>76</v>
      </c>
      <c r="G292" s="41">
        <v>5281</v>
      </c>
      <c r="H292" s="41">
        <v>95</v>
      </c>
      <c r="I292" s="41"/>
      <c r="J292" s="41">
        <v>126</v>
      </c>
      <c r="K292" s="41"/>
      <c r="L292" s="41">
        <f>G292-H292+I292+J292+K292</f>
        <v>5312</v>
      </c>
      <c r="M292" s="43"/>
    </row>
    <row r="293" spans="1:13" ht="51" customHeight="1" thickBot="1">
      <c r="A293" s="5" t="s">
        <v>626</v>
      </c>
      <c r="B293" s="5">
        <v>1</v>
      </c>
      <c r="C293" s="5">
        <v>1</v>
      </c>
      <c r="D293" s="5"/>
      <c r="E293" s="80"/>
      <c r="F293" s="76" t="s">
        <v>76</v>
      </c>
      <c r="G293" s="41">
        <v>5281</v>
      </c>
      <c r="H293" s="41">
        <v>95</v>
      </c>
      <c r="I293" s="41"/>
      <c r="J293" s="41">
        <v>126</v>
      </c>
      <c r="K293" s="41"/>
      <c r="L293" s="41">
        <f>G293-H293+I293+J293+K293</f>
        <v>5312</v>
      </c>
      <c r="M293" s="43"/>
    </row>
    <row r="294" spans="1:13" ht="51" customHeight="1" thickBot="1">
      <c r="A294" s="5" t="s">
        <v>627</v>
      </c>
      <c r="B294" s="5">
        <v>1</v>
      </c>
      <c r="C294" s="5">
        <v>1</v>
      </c>
      <c r="D294" s="5"/>
      <c r="E294" s="80"/>
      <c r="F294" s="76" t="s">
        <v>76</v>
      </c>
      <c r="G294" s="41">
        <v>5281</v>
      </c>
      <c r="H294" s="41">
        <v>95</v>
      </c>
      <c r="I294" s="41"/>
      <c r="J294" s="41">
        <v>126</v>
      </c>
      <c r="K294" s="41"/>
      <c r="L294" s="41">
        <f>G294-H294+I294+J294+K294</f>
        <v>5312</v>
      </c>
      <c r="M294" s="43"/>
    </row>
    <row r="295" spans="1:13" ht="51" customHeight="1" thickBot="1">
      <c r="A295" s="5" t="s">
        <v>628</v>
      </c>
      <c r="B295" s="5">
        <v>1</v>
      </c>
      <c r="C295" s="5">
        <v>1</v>
      </c>
      <c r="D295" s="5"/>
      <c r="E295" s="302"/>
      <c r="F295" s="76" t="s">
        <v>76</v>
      </c>
      <c r="G295" s="41">
        <v>5281</v>
      </c>
      <c r="H295" s="41">
        <v>95</v>
      </c>
      <c r="I295" s="41"/>
      <c r="J295" s="41">
        <v>126</v>
      </c>
      <c r="K295" s="41"/>
      <c r="L295" s="41">
        <f>G295-H295+I295+J295+K295</f>
        <v>5312</v>
      </c>
      <c r="M295" s="43"/>
    </row>
    <row r="296" spans="1:13" ht="51" customHeight="1" thickBot="1">
      <c r="A296" s="5" t="s">
        <v>629</v>
      </c>
      <c r="B296" s="5">
        <v>1</v>
      </c>
      <c r="C296" s="5">
        <v>1</v>
      </c>
      <c r="D296" s="5"/>
      <c r="E296" s="80"/>
      <c r="F296" s="76" t="s">
        <v>76</v>
      </c>
      <c r="G296" s="41">
        <v>5281</v>
      </c>
      <c r="H296" s="41">
        <v>95</v>
      </c>
      <c r="I296" s="41"/>
      <c r="J296" s="41">
        <v>126</v>
      </c>
      <c r="K296" s="41"/>
      <c r="L296" s="41">
        <f>G296-H296+I296+J296+K296</f>
        <v>5312</v>
      </c>
      <c r="M296" s="43"/>
    </row>
    <row r="297" spans="1:13" ht="25.5" customHeight="1" thickBot="1" thickTop="1">
      <c r="A297" s="104"/>
      <c r="B297" s="104"/>
      <c r="C297" s="104"/>
      <c r="D297" s="104"/>
      <c r="E297" s="129"/>
      <c r="F297" s="130" t="s">
        <v>232</v>
      </c>
      <c r="G297" s="132">
        <f aca="true" t="shared" si="19" ref="G297:L297">SUM(G286:G296)</f>
        <v>58091</v>
      </c>
      <c r="H297" s="132">
        <f t="shared" si="19"/>
        <v>1045</v>
      </c>
      <c r="I297" s="132">
        <f t="shared" si="19"/>
        <v>0</v>
      </c>
      <c r="J297" s="132">
        <f t="shared" si="19"/>
        <v>1386</v>
      </c>
      <c r="K297" s="132">
        <f t="shared" si="19"/>
        <v>0</v>
      </c>
      <c r="L297" s="132">
        <f t="shared" si="19"/>
        <v>58432</v>
      </c>
      <c r="M297" s="121"/>
    </row>
    <row r="298" spans="1:13" ht="25.5" customHeight="1" thickTop="1">
      <c r="A298" s="104"/>
      <c r="B298" s="127">
        <f>SUM(B260:B296)</f>
        <v>27</v>
      </c>
      <c r="C298" s="127">
        <f>SUM(C260:C296)</f>
        <v>25</v>
      </c>
      <c r="D298" s="127">
        <f>SUM(D260:D293)</f>
        <v>3</v>
      </c>
      <c r="E298" s="133"/>
      <c r="F298" s="134" t="s">
        <v>233</v>
      </c>
      <c r="G298" s="117">
        <f aca="true" t="shared" si="20" ref="G298:L298">SUM(G264+G271+G283+G297)</f>
        <v>165860</v>
      </c>
      <c r="H298" s="117">
        <f t="shared" si="20"/>
        <v>4790</v>
      </c>
      <c r="I298" s="117">
        <f t="shared" si="20"/>
        <v>0</v>
      </c>
      <c r="J298" s="117">
        <f t="shared" si="20"/>
        <v>4023</v>
      </c>
      <c r="K298" s="117">
        <f t="shared" si="20"/>
        <v>0</v>
      </c>
      <c r="L298" s="117">
        <f t="shared" si="20"/>
        <v>165093</v>
      </c>
      <c r="M298" s="121"/>
    </row>
    <row r="299" spans="1:13" ht="15" customHeight="1">
      <c r="A299" s="341" t="s">
        <v>10</v>
      </c>
      <c r="B299" s="341"/>
      <c r="C299" s="341"/>
      <c r="D299" s="341"/>
      <c r="E299" s="341"/>
      <c r="F299" s="341"/>
      <c r="G299" s="341"/>
      <c r="H299" s="341"/>
      <c r="I299" s="341"/>
      <c r="J299" s="341"/>
      <c r="K299" s="341"/>
      <c r="L299" s="341"/>
      <c r="M299" s="341"/>
    </row>
    <row r="300" spans="1:13" ht="15" customHeight="1">
      <c r="A300" s="341" t="s">
        <v>373</v>
      </c>
      <c r="B300" s="341"/>
      <c r="C300" s="341"/>
      <c r="D300" s="341"/>
      <c r="E300" s="341"/>
      <c r="F300" s="341"/>
      <c r="G300" s="341"/>
      <c r="H300" s="341"/>
      <c r="I300" s="341"/>
      <c r="J300" s="341"/>
      <c r="K300" s="341"/>
      <c r="L300" s="341"/>
      <c r="M300" s="341"/>
    </row>
    <row r="301" spans="1:13" ht="15" customHeight="1">
      <c r="A301" s="341" t="str">
        <f>A3</f>
        <v>Nómina que corresponde a la 2DA (SEGUNDA) quincena del mes de AGOSTO de 2020.</v>
      </c>
      <c r="B301" s="341"/>
      <c r="C301" s="341"/>
      <c r="D301" s="341"/>
      <c r="E301" s="341"/>
      <c r="F301" s="341"/>
      <c r="G301" s="341"/>
      <c r="H301" s="341"/>
      <c r="I301" s="341"/>
      <c r="J301" s="341"/>
      <c r="K301" s="341"/>
      <c r="L301" s="341"/>
      <c r="M301" s="341"/>
    </row>
    <row r="302" spans="1:13" ht="15" customHeight="1">
      <c r="A302" s="342" t="s">
        <v>432</v>
      </c>
      <c r="B302" s="342"/>
      <c r="C302" s="342"/>
      <c r="D302" s="342"/>
      <c r="E302" s="342"/>
      <c r="F302" s="342"/>
      <c r="G302" s="342"/>
      <c r="H302" s="342"/>
      <c r="I302" s="342"/>
      <c r="J302" s="342"/>
      <c r="K302" s="342"/>
      <c r="L302" s="342"/>
      <c r="M302" s="342"/>
    </row>
    <row r="303" spans="1:13" ht="24.75" customHeight="1">
      <c r="A303" s="48" t="s">
        <v>8</v>
      </c>
      <c r="B303" s="44" t="s">
        <v>23</v>
      </c>
      <c r="C303" s="44" t="s">
        <v>17</v>
      </c>
      <c r="D303" s="44" t="s">
        <v>18</v>
      </c>
      <c r="E303" s="48" t="s">
        <v>0</v>
      </c>
      <c r="F303" s="48" t="s">
        <v>1</v>
      </c>
      <c r="G303" s="48" t="s">
        <v>2</v>
      </c>
      <c r="H303" s="48" t="s">
        <v>3</v>
      </c>
      <c r="I303" s="48" t="s">
        <v>4</v>
      </c>
      <c r="J303" s="81" t="s">
        <v>72</v>
      </c>
      <c r="K303" s="204" t="s">
        <v>283</v>
      </c>
      <c r="L303" s="48" t="s">
        <v>5</v>
      </c>
      <c r="M303" s="48" t="s">
        <v>6</v>
      </c>
    </row>
    <row r="304" spans="1:13" ht="51" customHeight="1" thickBot="1">
      <c r="A304" s="54" t="s">
        <v>630</v>
      </c>
      <c r="B304" s="54">
        <v>1</v>
      </c>
      <c r="C304" s="54">
        <v>1</v>
      </c>
      <c r="D304" s="54"/>
      <c r="E304" s="67" t="s">
        <v>45</v>
      </c>
      <c r="F304" s="58" t="s">
        <v>35</v>
      </c>
      <c r="G304" s="69">
        <v>9560</v>
      </c>
      <c r="H304" s="69">
        <v>420</v>
      </c>
      <c r="I304" s="69"/>
      <c r="J304" s="69"/>
      <c r="K304" s="69"/>
      <c r="L304" s="69">
        <f>G304-H304+I304</f>
        <v>9140</v>
      </c>
      <c r="M304" s="247"/>
    </row>
    <row r="305" spans="1:16" ht="47.25" customHeight="1" thickBot="1">
      <c r="A305" s="54" t="s">
        <v>631</v>
      </c>
      <c r="B305" s="5">
        <v>1</v>
      </c>
      <c r="C305" s="5">
        <v>1</v>
      </c>
      <c r="D305" s="5"/>
      <c r="E305" s="29" t="s">
        <v>13</v>
      </c>
      <c r="F305" s="33" t="s">
        <v>267</v>
      </c>
      <c r="G305" s="37">
        <v>8463</v>
      </c>
      <c r="H305" s="37">
        <v>420</v>
      </c>
      <c r="I305" s="37"/>
      <c r="J305" s="37"/>
      <c r="K305" s="37"/>
      <c r="L305" s="37">
        <f>G305-H305+I305</f>
        <v>8043</v>
      </c>
      <c r="M305" s="6"/>
      <c r="P305" s="2" t="s">
        <v>293</v>
      </c>
    </row>
    <row r="306" spans="1:13" ht="47.25" customHeight="1" thickBot="1">
      <c r="A306" s="54" t="s">
        <v>632</v>
      </c>
      <c r="B306" s="5">
        <v>1</v>
      </c>
      <c r="C306" s="5">
        <v>1</v>
      </c>
      <c r="D306" s="5"/>
      <c r="E306" s="29" t="s">
        <v>443</v>
      </c>
      <c r="F306" s="33" t="s">
        <v>444</v>
      </c>
      <c r="G306" s="37">
        <v>7056</v>
      </c>
      <c r="H306" s="37">
        <v>320</v>
      </c>
      <c r="I306" s="37"/>
      <c r="J306" s="37"/>
      <c r="K306" s="37"/>
      <c r="L306" s="37">
        <f>G306-H306+I306</f>
        <v>6736</v>
      </c>
      <c r="M306" s="9"/>
    </row>
    <row r="307" spans="1:13" ht="27.75" customHeight="1" thickTop="1">
      <c r="A307" s="113"/>
      <c r="B307" s="109">
        <f>SUM(B304:B306)</f>
        <v>3</v>
      </c>
      <c r="C307" s="109">
        <f>SUM(C304:C306)</f>
        <v>3</v>
      </c>
      <c r="D307" s="109">
        <f>SUM(D304:D305)</f>
        <v>0</v>
      </c>
      <c r="E307" s="123"/>
      <c r="F307" s="109" t="s">
        <v>7</v>
      </c>
      <c r="G307" s="119">
        <f>SUM(G304:G306)</f>
        <v>25079</v>
      </c>
      <c r="H307" s="119">
        <f>SUM(H304:H306)</f>
        <v>1160</v>
      </c>
      <c r="I307" s="119">
        <f>SUM(I304:I305)</f>
        <v>0</v>
      </c>
      <c r="J307" s="119">
        <f>SUM(J304:J305)</f>
        <v>0</v>
      </c>
      <c r="K307" s="119">
        <f>SUM(K304:K305)</f>
        <v>0</v>
      </c>
      <c r="L307" s="119">
        <f>SUM(L304:L306)</f>
        <v>23919</v>
      </c>
      <c r="M307" s="121"/>
    </row>
    <row r="308" spans="1:13" ht="18" customHeight="1">
      <c r="A308" s="341" t="s">
        <v>10</v>
      </c>
      <c r="B308" s="341"/>
      <c r="C308" s="341"/>
      <c r="D308" s="341"/>
      <c r="E308" s="341"/>
      <c r="F308" s="341"/>
      <c r="G308" s="341"/>
      <c r="H308" s="341"/>
      <c r="I308" s="341"/>
      <c r="J308" s="341"/>
      <c r="K308" s="341"/>
      <c r="L308" s="341"/>
      <c r="M308" s="341"/>
    </row>
    <row r="309" spans="1:13" ht="17.25" customHeight="1">
      <c r="A309" s="341" t="s">
        <v>373</v>
      </c>
      <c r="B309" s="341"/>
      <c r="C309" s="341"/>
      <c r="D309" s="341"/>
      <c r="E309" s="341"/>
      <c r="F309" s="341"/>
      <c r="G309" s="341"/>
      <c r="H309" s="341"/>
      <c r="I309" s="341"/>
      <c r="J309" s="341"/>
      <c r="K309" s="341"/>
      <c r="L309" s="341"/>
      <c r="M309" s="341"/>
    </row>
    <row r="310" spans="1:13" ht="17.25" customHeight="1">
      <c r="A310" s="341" t="str">
        <f>A3</f>
        <v>Nómina que corresponde a la 2DA (SEGUNDA) quincena del mes de AGOSTO de 2020.</v>
      </c>
      <c r="B310" s="341"/>
      <c r="C310" s="341"/>
      <c r="D310" s="341"/>
      <c r="E310" s="341"/>
      <c r="F310" s="341"/>
      <c r="G310" s="341"/>
      <c r="H310" s="341"/>
      <c r="I310" s="341"/>
      <c r="J310" s="341"/>
      <c r="K310" s="341"/>
      <c r="L310" s="341"/>
      <c r="M310" s="341"/>
    </row>
    <row r="311" spans="1:17" ht="21.75" customHeight="1">
      <c r="A311" s="343" t="s">
        <v>433</v>
      </c>
      <c r="B311" s="343"/>
      <c r="C311" s="343"/>
      <c r="D311" s="343"/>
      <c r="E311" s="343"/>
      <c r="F311" s="343"/>
      <c r="G311" s="343"/>
      <c r="H311" s="343"/>
      <c r="I311" s="343"/>
      <c r="J311" s="343"/>
      <c r="K311" s="343"/>
      <c r="L311" s="343"/>
      <c r="M311" s="343"/>
      <c r="N311" s="267"/>
      <c r="O311" s="267"/>
      <c r="P311" s="267"/>
      <c r="Q311" s="267"/>
    </row>
    <row r="312" spans="1:17" ht="21.75" customHeight="1">
      <c r="A312" s="265" t="s">
        <v>8</v>
      </c>
      <c r="B312" s="264" t="s">
        <v>23</v>
      </c>
      <c r="C312" s="264" t="s">
        <v>17</v>
      </c>
      <c r="D312" s="264" t="s">
        <v>18</v>
      </c>
      <c r="E312" s="265" t="s">
        <v>0</v>
      </c>
      <c r="F312" s="265" t="s">
        <v>1</v>
      </c>
      <c r="G312" s="265" t="s">
        <v>2</v>
      </c>
      <c r="H312" s="265" t="s">
        <v>3</v>
      </c>
      <c r="I312" s="265" t="s">
        <v>4</v>
      </c>
      <c r="J312" s="81" t="s">
        <v>72</v>
      </c>
      <c r="K312" s="204" t="s">
        <v>283</v>
      </c>
      <c r="L312" s="265" t="s">
        <v>5</v>
      </c>
      <c r="M312" s="265" t="s">
        <v>6</v>
      </c>
      <c r="N312" s="267"/>
      <c r="O312" s="267"/>
      <c r="P312" s="267"/>
      <c r="Q312" s="267"/>
    </row>
    <row r="313" spans="1:17" ht="43.5" customHeight="1" thickBot="1">
      <c r="A313" s="320" t="s">
        <v>633</v>
      </c>
      <c r="B313" s="319">
        <v>1</v>
      </c>
      <c r="C313" s="313"/>
      <c r="D313" s="313">
        <v>1</v>
      </c>
      <c r="E313" s="312" t="s">
        <v>359</v>
      </c>
      <c r="F313" s="312" t="s">
        <v>35</v>
      </c>
      <c r="G313" s="314">
        <v>9560</v>
      </c>
      <c r="H313" s="314">
        <v>420</v>
      </c>
      <c r="I313" s="314"/>
      <c r="J313" s="315"/>
      <c r="K313" s="316"/>
      <c r="L313" s="314">
        <f>G313-H313+I313</f>
        <v>9140</v>
      </c>
      <c r="M313" s="312"/>
      <c r="N313" s="267"/>
      <c r="O313" s="267"/>
      <c r="P313" s="267"/>
      <c r="Q313" s="267"/>
    </row>
    <row r="314" spans="1:13" ht="47.25" customHeight="1" thickBot="1">
      <c r="A314" s="320" t="s">
        <v>634</v>
      </c>
      <c r="B314" s="13">
        <v>1</v>
      </c>
      <c r="C314" s="13">
        <v>1</v>
      </c>
      <c r="D314" s="13"/>
      <c r="E314" s="80" t="s">
        <v>150</v>
      </c>
      <c r="F314" s="78" t="s">
        <v>151</v>
      </c>
      <c r="G314" s="37">
        <v>4740</v>
      </c>
      <c r="H314" s="37"/>
      <c r="I314" s="37">
        <v>90</v>
      </c>
      <c r="J314" s="37"/>
      <c r="K314" s="37"/>
      <c r="L314" s="37">
        <f>G314-H314+I314</f>
        <v>4830</v>
      </c>
      <c r="M314" s="9"/>
    </row>
    <row r="315" spans="1:13" ht="25.5" customHeight="1" thickTop="1">
      <c r="A315" s="113"/>
      <c r="B315" s="109">
        <f>SUM(B313:B314)</f>
        <v>2</v>
      </c>
      <c r="C315" s="109">
        <f>SUM(C313:C314)</f>
        <v>1</v>
      </c>
      <c r="D315" s="109">
        <f>SUM(D313:D314)</f>
        <v>1</v>
      </c>
      <c r="E315" s="123"/>
      <c r="F315" s="109" t="s">
        <v>7</v>
      </c>
      <c r="G315" s="119">
        <f>SUM(G313:G314)</f>
        <v>14300</v>
      </c>
      <c r="H315" s="119">
        <f>SUM(H313:H314)</f>
        <v>420</v>
      </c>
      <c r="I315" s="119">
        <f>SUM(I313:I314)</f>
        <v>90</v>
      </c>
      <c r="J315" s="119">
        <f>SUM(J314:J314)</f>
        <v>0</v>
      </c>
      <c r="K315" s="119">
        <f>SUM(K314:K314)</f>
        <v>0</v>
      </c>
      <c r="L315" s="119">
        <f>SUM(L313:L314)</f>
        <v>13970</v>
      </c>
      <c r="M315" s="121"/>
    </row>
    <row r="316" spans="1:13" ht="15" customHeight="1">
      <c r="A316" s="341" t="s">
        <v>394</v>
      </c>
      <c r="B316" s="341"/>
      <c r="C316" s="341"/>
      <c r="D316" s="341"/>
      <c r="E316" s="341"/>
      <c r="F316" s="341"/>
      <c r="G316" s="341"/>
      <c r="H316" s="341"/>
      <c r="I316" s="341"/>
      <c r="J316" s="341"/>
      <c r="K316" s="341"/>
      <c r="L316" s="341"/>
      <c r="M316" s="341"/>
    </row>
    <row r="317" spans="1:13" ht="15" customHeight="1">
      <c r="A317" s="341" t="str">
        <f>A3</f>
        <v>Nómina que corresponde a la 2DA (SEGUNDA) quincena del mes de AGOSTO de 2020.</v>
      </c>
      <c r="B317" s="341"/>
      <c r="C317" s="341"/>
      <c r="D317" s="341"/>
      <c r="E317" s="341"/>
      <c r="F317" s="341"/>
      <c r="G317" s="341"/>
      <c r="H317" s="341"/>
      <c r="I317" s="341"/>
      <c r="J317" s="341"/>
      <c r="K317" s="341"/>
      <c r="L317" s="341"/>
      <c r="M317" s="341"/>
    </row>
    <row r="318" spans="1:13" ht="15" customHeight="1">
      <c r="A318" s="342" t="s">
        <v>434</v>
      </c>
      <c r="B318" s="342"/>
      <c r="C318" s="342"/>
      <c r="D318" s="342"/>
      <c r="E318" s="342"/>
      <c r="F318" s="342"/>
      <c r="G318" s="342"/>
      <c r="H318" s="342"/>
      <c r="I318" s="342"/>
      <c r="J318" s="342"/>
      <c r="K318" s="342"/>
      <c r="L318" s="342"/>
      <c r="M318" s="342"/>
    </row>
    <row r="319" spans="1:13" ht="24.75" customHeight="1">
      <c r="A319" s="48" t="s">
        <v>8</v>
      </c>
      <c r="B319" s="44" t="s">
        <v>23</v>
      </c>
      <c r="C319" s="44" t="s">
        <v>17</v>
      </c>
      <c r="D319" s="44" t="s">
        <v>18</v>
      </c>
      <c r="E319" s="48" t="s">
        <v>0</v>
      </c>
      <c r="F319" s="48" t="s">
        <v>1</v>
      </c>
      <c r="G319" s="48" t="s">
        <v>2</v>
      </c>
      <c r="H319" s="48" t="s">
        <v>3</v>
      </c>
      <c r="I319" s="48" t="s">
        <v>4</v>
      </c>
      <c r="J319" s="81" t="s">
        <v>72</v>
      </c>
      <c r="K319" s="204" t="s">
        <v>283</v>
      </c>
      <c r="L319" s="48" t="s">
        <v>5</v>
      </c>
      <c r="M319" s="48" t="s">
        <v>6</v>
      </c>
    </row>
    <row r="320" spans="1:13" ht="51" customHeight="1" thickBot="1">
      <c r="A320" s="54" t="s">
        <v>635</v>
      </c>
      <c r="B320" s="54">
        <v>1</v>
      </c>
      <c r="C320" s="54"/>
      <c r="D320" s="54">
        <v>1</v>
      </c>
      <c r="E320" s="56" t="s">
        <v>79</v>
      </c>
      <c r="F320" s="83" t="s">
        <v>35</v>
      </c>
      <c r="G320" s="69">
        <v>9560</v>
      </c>
      <c r="H320" s="69">
        <v>420</v>
      </c>
      <c r="I320" s="69"/>
      <c r="J320" s="69"/>
      <c r="K320" s="69"/>
      <c r="L320" s="69">
        <f aca="true" t="shared" si="21" ref="L320:L331">G320-H320+I320</f>
        <v>9140</v>
      </c>
      <c r="M320" s="63"/>
    </row>
    <row r="321" spans="1:13" s="333" customFormat="1" ht="51" customHeight="1" thickBot="1">
      <c r="A321" s="54" t="s">
        <v>636</v>
      </c>
      <c r="B321" s="54">
        <v>1</v>
      </c>
      <c r="C321" s="8">
        <v>1</v>
      </c>
      <c r="D321" s="8"/>
      <c r="E321" s="201" t="s">
        <v>320</v>
      </c>
      <c r="F321" s="60" t="s">
        <v>497</v>
      </c>
      <c r="G321" s="41">
        <v>5670</v>
      </c>
      <c r="H321" s="41">
        <v>170</v>
      </c>
      <c r="I321" s="41"/>
      <c r="J321" s="41"/>
      <c r="K321" s="41"/>
      <c r="L321" s="41">
        <f>G321-H321</f>
        <v>5500</v>
      </c>
      <c r="M321" s="332"/>
    </row>
    <row r="322" spans="1:13" ht="51" customHeight="1" thickBot="1">
      <c r="A322" s="54" t="s">
        <v>637</v>
      </c>
      <c r="B322" s="5">
        <v>1</v>
      </c>
      <c r="C322" s="5"/>
      <c r="D322" s="5">
        <v>1</v>
      </c>
      <c r="E322" s="29" t="s">
        <v>83</v>
      </c>
      <c r="F322" s="61" t="s">
        <v>80</v>
      </c>
      <c r="G322" s="41">
        <v>3218</v>
      </c>
      <c r="H322" s="87"/>
      <c r="I322" s="41">
        <v>135</v>
      </c>
      <c r="J322" s="41"/>
      <c r="K322" s="41"/>
      <c r="L322" s="37">
        <f t="shared" si="21"/>
        <v>3353</v>
      </c>
      <c r="M322" s="43"/>
    </row>
    <row r="323" spans="1:13" ht="51" customHeight="1" thickBot="1">
      <c r="A323" s="54" t="s">
        <v>638</v>
      </c>
      <c r="B323" s="5">
        <v>1</v>
      </c>
      <c r="C323" s="5">
        <v>1</v>
      </c>
      <c r="D323" s="5"/>
      <c r="E323" s="80" t="s">
        <v>84</v>
      </c>
      <c r="F323" s="30" t="s">
        <v>81</v>
      </c>
      <c r="G323" s="37">
        <v>5218</v>
      </c>
      <c r="H323" s="86"/>
      <c r="I323" s="37">
        <v>90</v>
      </c>
      <c r="J323" s="37"/>
      <c r="K323" s="37"/>
      <c r="L323" s="37">
        <f t="shared" si="21"/>
        <v>5308</v>
      </c>
      <c r="M323" s="43"/>
    </row>
    <row r="324" spans="1:13" ht="51" customHeight="1" thickBot="1">
      <c r="A324" s="54" t="s">
        <v>639</v>
      </c>
      <c r="B324" s="5">
        <v>1</v>
      </c>
      <c r="C324" s="5">
        <v>1</v>
      </c>
      <c r="D324" s="5"/>
      <c r="E324" s="29" t="s">
        <v>107</v>
      </c>
      <c r="F324" s="33" t="s">
        <v>15</v>
      </c>
      <c r="G324" s="37">
        <v>7875</v>
      </c>
      <c r="H324" s="37">
        <v>350</v>
      </c>
      <c r="I324" s="37"/>
      <c r="J324" s="37"/>
      <c r="K324" s="37"/>
      <c r="L324" s="37">
        <f t="shared" si="21"/>
        <v>7525</v>
      </c>
      <c r="M324" s="43"/>
    </row>
    <row r="325" spans="1:13" ht="51" customHeight="1" thickBot="1">
      <c r="A325" s="54" t="s">
        <v>640</v>
      </c>
      <c r="B325" s="5">
        <v>1</v>
      </c>
      <c r="C325" s="5">
        <v>1</v>
      </c>
      <c r="D325" s="5"/>
      <c r="E325" s="29" t="s">
        <v>254</v>
      </c>
      <c r="F325" s="30" t="s">
        <v>298</v>
      </c>
      <c r="G325" s="37">
        <v>3816</v>
      </c>
      <c r="H325" s="37"/>
      <c r="I325" s="37">
        <v>90</v>
      </c>
      <c r="L325" s="34">
        <f t="shared" si="21"/>
        <v>3906</v>
      </c>
      <c r="M325" s="43"/>
    </row>
    <row r="326" spans="1:13" ht="51" customHeight="1" thickBot="1">
      <c r="A326" s="54" t="s">
        <v>641</v>
      </c>
      <c r="B326" s="5">
        <v>1</v>
      </c>
      <c r="C326" s="5">
        <v>1</v>
      </c>
      <c r="D326" s="5"/>
      <c r="E326" s="29" t="s">
        <v>338</v>
      </c>
      <c r="F326" s="30" t="s">
        <v>297</v>
      </c>
      <c r="G326" s="37">
        <v>3265</v>
      </c>
      <c r="H326" s="37"/>
      <c r="I326" s="37">
        <v>90</v>
      </c>
      <c r="L326" s="34">
        <f t="shared" si="21"/>
        <v>3355</v>
      </c>
      <c r="M326" s="43"/>
    </row>
    <row r="327" spans="1:13" ht="51" customHeight="1" thickBot="1">
      <c r="A327" s="54" t="s">
        <v>642</v>
      </c>
      <c r="B327" s="5">
        <v>1</v>
      </c>
      <c r="C327" s="5"/>
      <c r="D327" s="5">
        <v>1</v>
      </c>
      <c r="E327" s="29" t="s">
        <v>286</v>
      </c>
      <c r="F327" s="30" t="s">
        <v>369</v>
      </c>
      <c r="G327" s="37">
        <v>2089</v>
      </c>
      <c r="H327" s="37"/>
      <c r="I327" s="37">
        <v>105</v>
      </c>
      <c r="K327" s="317">
        <v>500</v>
      </c>
      <c r="L327" s="34">
        <f>G327-H327+I327+K327</f>
        <v>2694</v>
      </c>
      <c r="M327" s="43"/>
    </row>
    <row r="328" spans="1:13" ht="51" customHeight="1" thickBot="1">
      <c r="A328" s="54" t="s">
        <v>643</v>
      </c>
      <c r="B328" s="5">
        <v>1</v>
      </c>
      <c r="C328" s="5">
        <v>1</v>
      </c>
      <c r="D328" s="5"/>
      <c r="E328" s="29" t="s">
        <v>402</v>
      </c>
      <c r="F328" s="30" t="s">
        <v>401</v>
      </c>
      <c r="G328" s="37">
        <v>3780</v>
      </c>
      <c r="H328" s="37"/>
      <c r="I328" s="37">
        <v>90</v>
      </c>
      <c r="L328" s="34">
        <f t="shared" si="21"/>
        <v>3870</v>
      </c>
      <c r="M328" s="43"/>
    </row>
    <row r="329" spans="1:13" ht="51" customHeight="1" thickBot="1">
      <c r="A329" s="54" t="s">
        <v>644</v>
      </c>
      <c r="B329" s="5">
        <v>1</v>
      </c>
      <c r="C329" s="5">
        <v>1</v>
      </c>
      <c r="D329" s="5"/>
      <c r="E329" s="29" t="s">
        <v>465</v>
      </c>
      <c r="F329" s="30" t="s">
        <v>297</v>
      </c>
      <c r="G329" s="37">
        <v>3210</v>
      </c>
      <c r="H329" s="37"/>
      <c r="I329" s="37">
        <v>90</v>
      </c>
      <c r="L329" s="34">
        <f t="shared" si="21"/>
        <v>3300</v>
      </c>
      <c r="M329" s="43"/>
    </row>
    <row r="330" spans="1:13" ht="51" customHeight="1" thickBot="1">
      <c r="A330" s="54" t="s">
        <v>645</v>
      </c>
      <c r="B330" s="5">
        <v>1</v>
      </c>
      <c r="C330" s="5">
        <v>1</v>
      </c>
      <c r="D330" s="5"/>
      <c r="E330" s="29" t="s">
        <v>473</v>
      </c>
      <c r="F330" s="30" t="s">
        <v>297</v>
      </c>
      <c r="G330" s="37">
        <v>3210</v>
      </c>
      <c r="H330" s="37"/>
      <c r="I330" s="37">
        <v>90</v>
      </c>
      <c r="L330" s="34">
        <f t="shared" si="21"/>
        <v>3300</v>
      </c>
      <c r="M330" s="43"/>
    </row>
    <row r="331" spans="1:13" ht="51" customHeight="1" thickBot="1">
      <c r="A331" s="54" t="s">
        <v>646</v>
      </c>
      <c r="B331" s="5">
        <v>1</v>
      </c>
      <c r="C331" s="5">
        <v>1</v>
      </c>
      <c r="D331" s="5"/>
      <c r="E331" s="29" t="s">
        <v>474</v>
      </c>
      <c r="F331" s="30" t="s">
        <v>297</v>
      </c>
      <c r="G331" s="37">
        <v>3210</v>
      </c>
      <c r="H331" s="37"/>
      <c r="I331" s="37">
        <v>90</v>
      </c>
      <c r="L331" s="34">
        <f t="shared" si="21"/>
        <v>3300</v>
      </c>
      <c r="M331" s="43"/>
    </row>
    <row r="332" spans="1:13" ht="24" customHeight="1" thickTop="1">
      <c r="A332" s="104"/>
      <c r="B332" s="135"/>
      <c r="C332" s="135"/>
      <c r="D332" s="104"/>
      <c r="E332" s="105"/>
      <c r="F332" s="118" t="s">
        <v>222</v>
      </c>
      <c r="G332" s="119">
        <f aca="true" t="shared" si="22" ref="G332:L332">SUM(G320:G331)</f>
        <v>54121</v>
      </c>
      <c r="H332" s="119">
        <f t="shared" si="22"/>
        <v>940</v>
      </c>
      <c r="I332" s="119">
        <f t="shared" si="22"/>
        <v>870</v>
      </c>
      <c r="J332" s="119">
        <f t="shared" si="22"/>
        <v>0</v>
      </c>
      <c r="K332" s="119">
        <f t="shared" si="22"/>
        <v>500</v>
      </c>
      <c r="L332" s="119">
        <f t="shared" si="22"/>
        <v>54551</v>
      </c>
      <c r="M332" s="115"/>
    </row>
    <row r="333" spans="1:13" ht="15" customHeight="1">
      <c r="A333" s="346" t="s">
        <v>223</v>
      </c>
      <c r="B333" s="346"/>
      <c r="C333" s="346"/>
      <c r="D333" s="346"/>
      <c r="E333" s="346"/>
      <c r="F333" s="346"/>
      <c r="G333" s="346"/>
      <c r="H333" s="346"/>
      <c r="I333" s="346"/>
      <c r="J333" s="346"/>
      <c r="K333" s="346"/>
      <c r="L333" s="346"/>
      <c r="M333" s="346"/>
    </row>
    <row r="334" spans="1:13" ht="24.75" customHeight="1">
      <c r="A334" s="48" t="s">
        <v>8</v>
      </c>
      <c r="B334" s="44" t="s">
        <v>23</v>
      </c>
      <c r="C334" s="44" t="s">
        <v>17</v>
      </c>
      <c r="D334" s="44" t="s">
        <v>18</v>
      </c>
      <c r="E334" s="48" t="s">
        <v>0</v>
      </c>
      <c r="F334" s="48" t="s">
        <v>1</v>
      </c>
      <c r="G334" s="48" t="s">
        <v>2</v>
      </c>
      <c r="H334" s="48" t="s">
        <v>3</v>
      </c>
      <c r="I334" s="48" t="s">
        <v>4</v>
      </c>
      <c r="J334" s="81" t="s">
        <v>72</v>
      </c>
      <c r="K334" s="204" t="s">
        <v>283</v>
      </c>
      <c r="L334" s="48" t="s">
        <v>5</v>
      </c>
      <c r="M334" s="48" t="s">
        <v>6</v>
      </c>
    </row>
    <row r="335" spans="1:13" ht="45" customHeight="1" thickBot="1">
      <c r="A335" s="5" t="s">
        <v>647</v>
      </c>
      <c r="B335" s="5">
        <v>1</v>
      </c>
      <c r="C335" s="5">
        <v>1</v>
      </c>
      <c r="D335" s="5"/>
      <c r="E335" s="29" t="s">
        <v>93</v>
      </c>
      <c r="F335" s="33" t="s">
        <v>92</v>
      </c>
      <c r="G335" s="37">
        <v>6279</v>
      </c>
      <c r="H335" s="37">
        <v>210</v>
      </c>
      <c r="I335" s="37"/>
      <c r="J335" s="37"/>
      <c r="K335" s="37"/>
      <c r="L335" s="37">
        <f>G335-H335+I335</f>
        <v>6069</v>
      </c>
      <c r="M335" s="11"/>
    </row>
    <row r="336" spans="1:13" ht="51" customHeight="1" thickBot="1">
      <c r="A336" s="5" t="s">
        <v>648</v>
      </c>
      <c r="B336" s="5">
        <v>1</v>
      </c>
      <c r="C336" s="5">
        <v>1</v>
      </c>
      <c r="D336" s="5"/>
      <c r="E336" s="29" t="s">
        <v>94</v>
      </c>
      <c r="F336" s="33" t="s">
        <v>92</v>
      </c>
      <c r="G336" s="37">
        <v>6100</v>
      </c>
      <c r="H336" s="37">
        <v>175</v>
      </c>
      <c r="I336" s="37"/>
      <c r="J336" s="37"/>
      <c r="K336" s="37"/>
      <c r="L336" s="37">
        <f>G336-H336+I336</f>
        <v>5925</v>
      </c>
      <c r="M336" s="43"/>
    </row>
    <row r="337" spans="1:13" ht="51" customHeight="1" thickBot="1">
      <c r="A337" s="5" t="s">
        <v>649</v>
      </c>
      <c r="B337" s="5">
        <v>1</v>
      </c>
      <c r="C337" s="5">
        <v>1</v>
      </c>
      <c r="D337" s="5"/>
      <c r="E337" s="29" t="s">
        <v>316</v>
      </c>
      <c r="F337" s="33" t="s">
        <v>92</v>
      </c>
      <c r="G337" s="147">
        <v>4870</v>
      </c>
      <c r="H337" s="147"/>
      <c r="I337" s="147">
        <v>90</v>
      </c>
      <c r="J337" s="147"/>
      <c r="K337" s="147"/>
      <c r="L337" s="147">
        <f>G337-H337+I337</f>
        <v>4960</v>
      </c>
      <c r="M337" s="43"/>
    </row>
    <row r="338" spans="1:13" ht="25.5" customHeight="1" thickTop="1">
      <c r="A338" s="104"/>
      <c r="B338" s="104"/>
      <c r="C338" s="104"/>
      <c r="D338" s="104"/>
      <c r="E338" s="136"/>
      <c r="F338" s="118" t="s">
        <v>222</v>
      </c>
      <c r="G338" s="117">
        <f>SUM(G335:G337)</f>
        <v>17249</v>
      </c>
      <c r="H338" s="117">
        <f>SUM(H335:H337)</f>
        <v>385</v>
      </c>
      <c r="I338" s="117">
        <f>SUM(I335:I337)</f>
        <v>90</v>
      </c>
      <c r="J338" s="117">
        <f>SUM(J335:J337)</f>
        <v>0</v>
      </c>
      <c r="K338" s="117">
        <f>SUM(K335:K337)</f>
        <v>0</v>
      </c>
      <c r="L338" s="117">
        <f>SUM(L335:L337)</f>
        <v>16954</v>
      </c>
      <c r="M338" s="121"/>
    </row>
    <row r="339" spans="1:13" ht="15" customHeight="1">
      <c r="A339" s="346" t="s">
        <v>224</v>
      </c>
      <c r="B339" s="346"/>
      <c r="C339" s="346"/>
      <c r="D339" s="346"/>
      <c r="E339" s="346"/>
      <c r="F339" s="346"/>
      <c r="G339" s="346"/>
      <c r="H339" s="346"/>
      <c r="I339" s="346"/>
      <c r="J339" s="346"/>
      <c r="K339" s="346"/>
      <c r="L339" s="346"/>
      <c r="M339" s="346"/>
    </row>
    <row r="340" spans="1:13" ht="24.75" customHeight="1">
      <c r="A340" s="48" t="s">
        <v>8</v>
      </c>
      <c r="B340" s="44" t="s">
        <v>23</v>
      </c>
      <c r="C340" s="44" t="s">
        <v>17</v>
      </c>
      <c r="D340" s="44" t="s">
        <v>18</v>
      </c>
      <c r="E340" s="48" t="s">
        <v>0</v>
      </c>
      <c r="F340" s="48" t="s">
        <v>1</v>
      </c>
      <c r="G340" s="48" t="s">
        <v>2</v>
      </c>
      <c r="H340" s="48" t="s">
        <v>3</v>
      </c>
      <c r="I340" s="48" t="s">
        <v>4</v>
      </c>
      <c r="J340" s="81" t="s">
        <v>72</v>
      </c>
      <c r="K340" s="204" t="s">
        <v>283</v>
      </c>
      <c r="L340" s="48" t="s">
        <v>5</v>
      </c>
      <c r="M340" s="48" t="s">
        <v>6</v>
      </c>
    </row>
    <row r="341" spans="1:13" ht="51" customHeight="1" thickBot="1">
      <c r="A341" s="5" t="s">
        <v>650</v>
      </c>
      <c r="B341" s="5">
        <v>1</v>
      </c>
      <c r="C341" s="5"/>
      <c r="D341" s="5">
        <v>1</v>
      </c>
      <c r="E341" s="29" t="s">
        <v>450</v>
      </c>
      <c r="F341" s="78" t="s">
        <v>12</v>
      </c>
      <c r="G341" s="37">
        <v>4410</v>
      </c>
      <c r="H341" s="72"/>
      <c r="I341" s="72">
        <v>90</v>
      </c>
      <c r="J341" s="72"/>
      <c r="K341" s="72"/>
      <c r="L341" s="37">
        <f>G341-H341+I341</f>
        <v>4500</v>
      </c>
      <c r="M341" s="11"/>
    </row>
    <row r="342" spans="1:13" ht="51" customHeight="1" thickBot="1">
      <c r="A342" s="5" t="s">
        <v>651</v>
      </c>
      <c r="B342" s="5">
        <v>1</v>
      </c>
      <c r="C342" s="5">
        <v>1</v>
      </c>
      <c r="D342" s="5"/>
      <c r="E342" s="29" t="s">
        <v>95</v>
      </c>
      <c r="F342" s="33" t="s">
        <v>101</v>
      </c>
      <c r="G342" s="37">
        <v>6279</v>
      </c>
      <c r="H342" s="37">
        <v>210</v>
      </c>
      <c r="I342" s="37"/>
      <c r="J342" s="37"/>
      <c r="K342" s="37"/>
      <c r="L342" s="37">
        <f>G342-H342+I342</f>
        <v>6069</v>
      </c>
      <c r="M342" s="43"/>
    </row>
    <row r="343" spans="1:13" ht="51" customHeight="1" thickBot="1">
      <c r="A343" s="5" t="s">
        <v>652</v>
      </c>
      <c r="B343" s="5">
        <v>1</v>
      </c>
      <c r="C343" s="5">
        <v>1</v>
      </c>
      <c r="D343" s="5"/>
      <c r="E343" s="29" t="s">
        <v>96</v>
      </c>
      <c r="F343" s="31" t="s">
        <v>102</v>
      </c>
      <c r="G343" s="37">
        <v>6489</v>
      </c>
      <c r="H343" s="37">
        <v>210</v>
      </c>
      <c r="I343" s="37"/>
      <c r="J343" s="37"/>
      <c r="K343" s="37"/>
      <c r="L343" s="37">
        <f aca="true" t="shared" si="23" ref="L343:L349">G343-H343+I343</f>
        <v>6279</v>
      </c>
      <c r="M343" s="43"/>
    </row>
    <row r="344" spans="1:13" ht="51" customHeight="1" thickBot="1">
      <c r="A344" s="5" t="s">
        <v>653</v>
      </c>
      <c r="B344" s="5">
        <v>1</v>
      </c>
      <c r="C344" s="5">
        <v>1</v>
      </c>
      <c r="D344" s="5"/>
      <c r="E344" s="29" t="s">
        <v>97</v>
      </c>
      <c r="F344" s="31" t="s">
        <v>102</v>
      </c>
      <c r="G344" s="37">
        <v>5575</v>
      </c>
      <c r="H344" s="37">
        <v>175</v>
      </c>
      <c r="I344" s="37"/>
      <c r="J344" s="37"/>
      <c r="K344" s="37"/>
      <c r="L344" s="37">
        <f t="shared" si="23"/>
        <v>5400</v>
      </c>
      <c r="M344" s="9"/>
    </row>
    <row r="345" spans="1:13" ht="51" customHeight="1" thickBot="1">
      <c r="A345" s="5" t="s">
        <v>654</v>
      </c>
      <c r="B345" s="5">
        <v>1</v>
      </c>
      <c r="C345" s="5">
        <v>1</v>
      </c>
      <c r="D345" s="5"/>
      <c r="E345" s="29" t="s">
        <v>98</v>
      </c>
      <c r="F345" s="31" t="s">
        <v>102</v>
      </c>
      <c r="G345" s="37">
        <v>4740</v>
      </c>
      <c r="H345" s="37"/>
      <c r="I345" s="37">
        <v>90</v>
      </c>
      <c r="J345" s="37"/>
      <c r="K345" s="37"/>
      <c r="L345" s="37">
        <f t="shared" si="23"/>
        <v>4830</v>
      </c>
      <c r="M345" s="43"/>
    </row>
    <row r="346" spans="1:13" ht="51" customHeight="1" thickBot="1">
      <c r="A346" s="5" t="s">
        <v>655</v>
      </c>
      <c r="B346" s="5">
        <v>1</v>
      </c>
      <c r="C346" s="5">
        <v>1</v>
      </c>
      <c r="D346" s="5"/>
      <c r="E346" s="29" t="s">
        <v>99</v>
      </c>
      <c r="F346" s="31" t="s">
        <v>102</v>
      </c>
      <c r="G346" s="37">
        <v>4740</v>
      </c>
      <c r="H346" s="37"/>
      <c r="I346" s="37">
        <v>90</v>
      </c>
      <c r="J346" s="37"/>
      <c r="K346" s="37"/>
      <c r="L346" s="37">
        <f t="shared" si="23"/>
        <v>4830</v>
      </c>
      <c r="M346" s="20"/>
    </row>
    <row r="347" spans="1:13" ht="51" customHeight="1" thickBot="1">
      <c r="A347" s="5" t="s">
        <v>656</v>
      </c>
      <c r="B347" s="5">
        <v>1</v>
      </c>
      <c r="C347" s="5">
        <v>1</v>
      </c>
      <c r="D347" s="5"/>
      <c r="E347" s="49" t="s">
        <v>100</v>
      </c>
      <c r="F347" s="31" t="s">
        <v>102</v>
      </c>
      <c r="G347" s="37">
        <v>4740</v>
      </c>
      <c r="H347" s="37"/>
      <c r="I347" s="37">
        <v>90</v>
      </c>
      <c r="J347" s="37"/>
      <c r="K347" s="37"/>
      <c r="L347" s="37">
        <f t="shared" si="23"/>
        <v>4830</v>
      </c>
      <c r="M347" s="9"/>
    </row>
    <row r="348" spans="1:13" ht="51" customHeight="1" thickBot="1">
      <c r="A348" s="5" t="s">
        <v>657</v>
      </c>
      <c r="B348" s="5">
        <v>1</v>
      </c>
      <c r="C348" s="5">
        <v>1</v>
      </c>
      <c r="D348" s="5"/>
      <c r="E348" s="80" t="s">
        <v>330</v>
      </c>
      <c r="F348" s="31" t="s">
        <v>102</v>
      </c>
      <c r="G348" s="37">
        <v>3365</v>
      </c>
      <c r="H348" s="37"/>
      <c r="I348" s="37">
        <v>95</v>
      </c>
      <c r="J348" s="37"/>
      <c r="K348" s="37"/>
      <c r="L348" s="37">
        <f t="shared" si="23"/>
        <v>3460</v>
      </c>
      <c r="M348" s="9"/>
    </row>
    <row r="349" spans="1:13" ht="51" customHeight="1" thickBot="1">
      <c r="A349" s="5" t="s">
        <v>658</v>
      </c>
      <c r="B349" s="5">
        <v>1</v>
      </c>
      <c r="C349" s="5">
        <v>1</v>
      </c>
      <c r="D349" s="5"/>
      <c r="E349" s="77" t="s">
        <v>331</v>
      </c>
      <c r="F349" s="30" t="s">
        <v>332</v>
      </c>
      <c r="G349" s="37">
        <v>4850</v>
      </c>
      <c r="H349" s="37"/>
      <c r="I349" s="37">
        <v>100</v>
      </c>
      <c r="J349" s="37"/>
      <c r="K349" s="37"/>
      <c r="L349" s="37">
        <f t="shared" si="23"/>
        <v>4950</v>
      </c>
      <c r="M349" s="9"/>
    </row>
    <row r="350" spans="1:13" ht="51" customHeight="1" thickBot="1">
      <c r="A350" s="5" t="s">
        <v>659</v>
      </c>
      <c r="B350" s="13">
        <v>1</v>
      </c>
      <c r="C350" s="13">
        <v>1</v>
      </c>
      <c r="D350" s="263"/>
      <c r="E350" s="77" t="s">
        <v>319</v>
      </c>
      <c r="F350" s="76" t="s">
        <v>102</v>
      </c>
      <c r="G350" s="37">
        <v>3533</v>
      </c>
      <c r="H350" s="37"/>
      <c r="I350" s="41">
        <v>95</v>
      </c>
      <c r="J350" s="41"/>
      <c r="K350" s="41"/>
      <c r="L350" s="41">
        <f>G350-H350+I350+J350</f>
        <v>3628</v>
      </c>
      <c r="M350" s="9"/>
    </row>
    <row r="351" spans="1:13" ht="25.5" customHeight="1" thickTop="1">
      <c r="A351" s="104"/>
      <c r="B351" s="104"/>
      <c r="C351" s="104"/>
      <c r="D351" s="104"/>
      <c r="E351" s="105"/>
      <c r="F351" s="118" t="s">
        <v>222</v>
      </c>
      <c r="G351" s="119">
        <f>SUM(G341:G350)</f>
        <v>48721</v>
      </c>
      <c r="H351" s="119">
        <f>SUM(H341:H350)</f>
        <v>595</v>
      </c>
      <c r="I351" s="119">
        <f>SUM(I341:I350)</f>
        <v>650</v>
      </c>
      <c r="J351" s="119">
        <f>SUM(J341:J350)</f>
        <v>0</v>
      </c>
      <c r="K351" s="119">
        <f>SUM(K341:K350)</f>
        <v>0</v>
      </c>
      <c r="L351" s="119">
        <f>SUM(L341:L350)</f>
        <v>48776</v>
      </c>
      <c r="M351" s="121"/>
    </row>
    <row r="352" spans="1:13" ht="15" customHeight="1">
      <c r="A352" s="346" t="s">
        <v>225</v>
      </c>
      <c r="B352" s="346"/>
      <c r="C352" s="346"/>
      <c r="D352" s="346"/>
      <c r="E352" s="346"/>
      <c r="F352" s="346"/>
      <c r="G352" s="346"/>
      <c r="H352" s="346"/>
      <c r="I352" s="346"/>
      <c r="J352" s="346"/>
      <c r="K352" s="346"/>
      <c r="L352" s="346"/>
      <c r="M352" s="346"/>
    </row>
    <row r="353" spans="1:13" ht="24.75" customHeight="1">
      <c r="A353" s="48" t="s">
        <v>8</v>
      </c>
      <c r="B353" s="44" t="s">
        <v>23</v>
      </c>
      <c r="C353" s="44" t="s">
        <v>17</v>
      </c>
      <c r="D353" s="44" t="s">
        <v>18</v>
      </c>
      <c r="E353" s="48" t="s">
        <v>0</v>
      </c>
      <c r="F353" s="48" t="s">
        <v>1</v>
      </c>
      <c r="G353" s="48" t="s">
        <v>2</v>
      </c>
      <c r="H353" s="48" t="s">
        <v>3</v>
      </c>
      <c r="I353" s="48" t="s">
        <v>4</v>
      </c>
      <c r="J353" s="81" t="s">
        <v>72</v>
      </c>
      <c r="K353" s="204" t="s">
        <v>283</v>
      </c>
      <c r="L353" s="48" t="s">
        <v>5</v>
      </c>
      <c r="M353" s="48" t="s">
        <v>6</v>
      </c>
    </row>
    <row r="354" spans="1:13" ht="40.5" customHeight="1" thickBot="1">
      <c r="A354" s="5" t="s">
        <v>660</v>
      </c>
      <c r="B354" s="13">
        <v>1</v>
      </c>
      <c r="C354" s="13">
        <v>1</v>
      </c>
      <c r="D354" s="44"/>
      <c r="E354" s="29" t="s">
        <v>360</v>
      </c>
      <c r="F354" s="30" t="s">
        <v>186</v>
      </c>
      <c r="G354" s="34">
        <v>5654</v>
      </c>
      <c r="H354" s="34">
        <v>175</v>
      </c>
      <c r="I354" s="34"/>
      <c r="J354" s="34"/>
      <c r="K354" s="34"/>
      <c r="L354" s="37">
        <f>G354-H354+I354</f>
        <v>5479</v>
      </c>
      <c r="M354" s="92"/>
    </row>
    <row r="355" spans="1:13" ht="40.5" customHeight="1" thickBot="1">
      <c r="A355" s="5" t="s">
        <v>661</v>
      </c>
      <c r="B355" s="5">
        <v>1</v>
      </c>
      <c r="C355" s="5">
        <v>1</v>
      </c>
      <c r="D355" s="5"/>
      <c r="E355" s="29" t="s">
        <v>103</v>
      </c>
      <c r="F355" s="33" t="s">
        <v>105</v>
      </c>
      <c r="G355" s="37">
        <v>4530</v>
      </c>
      <c r="H355" s="37"/>
      <c r="I355" s="37">
        <v>90</v>
      </c>
      <c r="J355" s="37"/>
      <c r="K355" s="37"/>
      <c r="L355" s="37">
        <f>G355-H355+I355</f>
        <v>4620</v>
      </c>
      <c r="M355" s="14"/>
    </row>
    <row r="356" spans="1:13" ht="40.5" customHeight="1" thickBot="1">
      <c r="A356" s="5" t="s">
        <v>662</v>
      </c>
      <c r="B356" s="5">
        <v>1</v>
      </c>
      <c r="C356" s="5">
        <v>1</v>
      </c>
      <c r="D356" s="5"/>
      <c r="E356" s="29" t="s">
        <v>104</v>
      </c>
      <c r="F356" s="31" t="s">
        <v>37</v>
      </c>
      <c r="G356" s="37">
        <v>3874</v>
      </c>
      <c r="H356" s="37"/>
      <c r="I356" s="37">
        <v>110</v>
      </c>
      <c r="J356" s="37"/>
      <c r="K356" s="37"/>
      <c r="L356" s="37">
        <f>G356-H356+I356</f>
        <v>3984</v>
      </c>
      <c r="M356" s="12"/>
    </row>
    <row r="357" spans="1:13" ht="25.5" customHeight="1" thickTop="1">
      <c r="A357" s="104"/>
      <c r="B357" s="104"/>
      <c r="C357" s="104"/>
      <c r="D357" s="104"/>
      <c r="E357" s="105"/>
      <c r="F357" s="118" t="s">
        <v>222</v>
      </c>
      <c r="G357" s="119">
        <f aca="true" t="shared" si="24" ref="G357:L357">SUM(G354:G356)</f>
        <v>14058</v>
      </c>
      <c r="H357" s="119">
        <f t="shared" si="24"/>
        <v>175</v>
      </c>
      <c r="I357" s="119">
        <f t="shared" si="24"/>
        <v>200</v>
      </c>
      <c r="J357" s="119">
        <f t="shared" si="24"/>
        <v>0</v>
      </c>
      <c r="K357" s="119">
        <f t="shared" si="24"/>
        <v>0</v>
      </c>
      <c r="L357" s="119">
        <f t="shared" si="24"/>
        <v>14083</v>
      </c>
      <c r="M357" s="115"/>
    </row>
    <row r="358" spans="1:13" ht="15" customHeight="1">
      <c r="A358" s="347" t="s">
        <v>226</v>
      </c>
      <c r="B358" s="347"/>
      <c r="C358" s="347"/>
      <c r="D358" s="347"/>
      <c r="E358" s="347"/>
      <c r="F358" s="347"/>
      <c r="G358" s="347"/>
      <c r="H358" s="347"/>
      <c r="I358" s="347"/>
      <c r="J358" s="347"/>
      <c r="K358" s="347"/>
      <c r="L358" s="347"/>
      <c r="M358" s="347"/>
    </row>
    <row r="359" spans="1:13" ht="24.75" customHeight="1">
      <c r="A359" s="48" t="s">
        <v>8</v>
      </c>
      <c r="B359" s="44" t="s">
        <v>23</v>
      </c>
      <c r="C359" s="44" t="s">
        <v>17</v>
      </c>
      <c r="D359" s="44" t="s">
        <v>18</v>
      </c>
      <c r="E359" s="48" t="s">
        <v>0</v>
      </c>
      <c r="F359" s="48" t="s">
        <v>1</v>
      </c>
      <c r="G359" s="48" t="s">
        <v>2</v>
      </c>
      <c r="H359" s="48" t="s">
        <v>3</v>
      </c>
      <c r="I359" s="48" t="s">
        <v>4</v>
      </c>
      <c r="J359" s="81" t="s">
        <v>72</v>
      </c>
      <c r="K359" s="204" t="s">
        <v>283</v>
      </c>
      <c r="L359" s="48" t="s">
        <v>5</v>
      </c>
      <c r="M359" s="48" t="s">
        <v>6</v>
      </c>
    </row>
    <row r="360" spans="1:13" ht="49.5" customHeight="1" thickBot="1">
      <c r="A360" s="5" t="s">
        <v>663</v>
      </c>
      <c r="B360" s="5">
        <v>1</v>
      </c>
      <c r="C360" s="5">
        <v>1</v>
      </c>
      <c r="D360" s="5"/>
      <c r="E360" s="80" t="s">
        <v>112</v>
      </c>
      <c r="F360" s="31" t="s">
        <v>109</v>
      </c>
      <c r="G360" s="37">
        <v>4200</v>
      </c>
      <c r="H360" s="37"/>
      <c r="I360" s="37">
        <v>90</v>
      </c>
      <c r="J360" s="37"/>
      <c r="K360" s="37"/>
      <c r="L360" s="37">
        <f aca="true" t="shared" si="25" ref="L360:L371">G360-H360+I360</f>
        <v>4290</v>
      </c>
      <c r="M360" s="19" t="s">
        <v>293</v>
      </c>
    </row>
    <row r="361" spans="1:13" ht="49.5" customHeight="1" thickBot="1">
      <c r="A361" s="5" t="s">
        <v>664</v>
      </c>
      <c r="B361" s="5">
        <v>1</v>
      </c>
      <c r="C361" s="5">
        <v>1</v>
      </c>
      <c r="D361" s="5"/>
      <c r="E361" s="80" t="s">
        <v>115</v>
      </c>
      <c r="F361" s="31" t="s">
        <v>109</v>
      </c>
      <c r="G361" s="37">
        <v>4305</v>
      </c>
      <c r="H361" s="37"/>
      <c r="I361" s="37">
        <v>90</v>
      </c>
      <c r="J361" s="37"/>
      <c r="K361" s="37"/>
      <c r="L361" s="37">
        <f t="shared" si="25"/>
        <v>4395</v>
      </c>
      <c r="M361" s="95"/>
    </row>
    <row r="362" spans="1:13" ht="49.5" customHeight="1" thickBot="1">
      <c r="A362" s="5" t="s">
        <v>665</v>
      </c>
      <c r="B362" s="5">
        <v>1</v>
      </c>
      <c r="C362" s="5">
        <v>1</v>
      </c>
      <c r="D362" s="5"/>
      <c r="E362" s="80" t="s">
        <v>116</v>
      </c>
      <c r="F362" s="31" t="s">
        <v>82</v>
      </c>
      <c r="G362" s="37">
        <v>4478</v>
      </c>
      <c r="H362" s="37"/>
      <c r="I362" s="37">
        <v>90</v>
      </c>
      <c r="J362" s="37"/>
      <c r="K362" s="37"/>
      <c r="L362" s="37">
        <f t="shared" si="25"/>
        <v>4568</v>
      </c>
      <c r="M362" s="95"/>
    </row>
    <row r="363" spans="1:13" ht="49.5" customHeight="1" thickBot="1">
      <c r="A363" s="5" t="s">
        <v>666</v>
      </c>
      <c r="B363" s="5">
        <v>1</v>
      </c>
      <c r="C363" s="5">
        <v>1</v>
      </c>
      <c r="D363" s="5"/>
      <c r="E363" s="80" t="s">
        <v>117</v>
      </c>
      <c r="F363" s="31" t="s">
        <v>109</v>
      </c>
      <c r="G363" s="37">
        <v>4205</v>
      </c>
      <c r="H363" s="37"/>
      <c r="I363" s="37">
        <v>90</v>
      </c>
      <c r="J363" s="37"/>
      <c r="K363" s="37"/>
      <c r="L363" s="37">
        <f t="shared" si="25"/>
        <v>4295</v>
      </c>
      <c r="M363" s="95"/>
    </row>
    <row r="364" spans="1:13" ht="49.5" customHeight="1" thickBot="1">
      <c r="A364" s="5" t="s">
        <v>667</v>
      </c>
      <c r="B364" s="5">
        <v>1</v>
      </c>
      <c r="C364" s="5">
        <v>1</v>
      </c>
      <c r="D364" s="5"/>
      <c r="E364" s="90" t="s">
        <v>118</v>
      </c>
      <c r="F364" s="31" t="s">
        <v>109</v>
      </c>
      <c r="G364" s="37">
        <v>4205</v>
      </c>
      <c r="H364" s="37"/>
      <c r="I364" s="37">
        <v>90</v>
      </c>
      <c r="J364" s="37"/>
      <c r="K364" s="37"/>
      <c r="L364" s="37">
        <f t="shared" si="25"/>
        <v>4295</v>
      </c>
      <c r="M364" s="95"/>
    </row>
    <row r="365" spans="1:13" ht="49.5" customHeight="1" thickBot="1">
      <c r="A365" s="5" t="s">
        <v>668</v>
      </c>
      <c r="B365" s="5">
        <v>1</v>
      </c>
      <c r="C365" s="5">
        <v>1</v>
      </c>
      <c r="D365" s="5"/>
      <c r="E365" s="40" t="s">
        <v>119</v>
      </c>
      <c r="F365" s="31" t="s">
        <v>109</v>
      </c>
      <c r="G365" s="37">
        <v>4205</v>
      </c>
      <c r="H365" s="37"/>
      <c r="I365" s="37">
        <v>90</v>
      </c>
      <c r="J365" s="37"/>
      <c r="K365" s="37"/>
      <c r="L365" s="37">
        <f t="shared" si="25"/>
        <v>4295</v>
      </c>
      <c r="M365" s="95"/>
    </row>
    <row r="366" spans="1:13" ht="49.5" customHeight="1" thickBot="1">
      <c r="A366" s="5" t="s">
        <v>669</v>
      </c>
      <c r="B366" s="5">
        <v>1</v>
      </c>
      <c r="C366" s="5">
        <v>1</v>
      </c>
      <c r="D366" s="5"/>
      <c r="E366" s="40" t="s">
        <v>324</v>
      </c>
      <c r="F366" s="31" t="s">
        <v>109</v>
      </c>
      <c r="G366" s="37">
        <v>3192</v>
      </c>
      <c r="H366" s="37"/>
      <c r="I366" s="37">
        <v>165</v>
      </c>
      <c r="J366" s="37"/>
      <c r="K366" s="37"/>
      <c r="L366" s="37">
        <f t="shared" si="25"/>
        <v>3357</v>
      </c>
      <c r="M366" s="95"/>
    </row>
    <row r="367" spans="1:13" ht="49.5" customHeight="1" thickBot="1">
      <c r="A367" s="5" t="s">
        <v>670</v>
      </c>
      <c r="B367" s="5">
        <v>1</v>
      </c>
      <c r="C367" s="5">
        <v>1</v>
      </c>
      <c r="D367" s="5"/>
      <c r="E367" s="29" t="s">
        <v>120</v>
      </c>
      <c r="F367" s="33" t="s">
        <v>110</v>
      </c>
      <c r="G367" s="37">
        <v>4483</v>
      </c>
      <c r="H367" s="37"/>
      <c r="I367" s="37">
        <v>90</v>
      </c>
      <c r="J367" s="37"/>
      <c r="K367" s="37"/>
      <c r="L367" s="37">
        <f t="shared" si="25"/>
        <v>4573</v>
      </c>
      <c r="M367" s="95"/>
    </row>
    <row r="368" spans="1:13" ht="49.5" customHeight="1" thickBot="1">
      <c r="A368" s="5" t="s">
        <v>671</v>
      </c>
      <c r="B368" s="5">
        <v>1</v>
      </c>
      <c r="C368" s="5">
        <v>1</v>
      </c>
      <c r="D368" s="5"/>
      <c r="E368" s="29" t="s">
        <v>122</v>
      </c>
      <c r="F368" s="33" t="s">
        <v>111</v>
      </c>
      <c r="G368" s="37">
        <v>2000</v>
      </c>
      <c r="H368" s="37"/>
      <c r="I368" s="37">
        <v>165</v>
      </c>
      <c r="J368" s="37"/>
      <c r="K368" s="37"/>
      <c r="L368" s="37">
        <f t="shared" si="25"/>
        <v>2165</v>
      </c>
      <c r="M368" s="95"/>
    </row>
    <row r="369" spans="1:13" ht="49.5" customHeight="1" thickBot="1">
      <c r="A369" s="5" t="s">
        <v>672</v>
      </c>
      <c r="B369" s="5">
        <v>1</v>
      </c>
      <c r="C369" s="5">
        <v>1</v>
      </c>
      <c r="D369" s="5"/>
      <c r="E369" s="29" t="s">
        <v>270</v>
      </c>
      <c r="F369" s="31" t="s">
        <v>82</v>
      </c>
      <c r="G369" s="37">
        <v>4483</v>
      </c>
      <c r="H369" s="37"/>
      <c r="I369" s="37">
        <f>I367</f>
        <v>90</v>
      </c>
      <c r="J369" s="37"/>
      <c r="K369" s="37"/>
      <c r="L369" s="37">
        <f t="shared" si="25"/>
        <v>4573</v>
      </c>
      <c r="M369" s="95"/>
    </row>
    <row r="370" spans="1:13" ht="49.5" customHeight="1" thickBot="1">
      <c r="A370" s="5" t="s">
        <v>673</v>
      </c>
      <c r="B370" s="13">
        <v>1</v>
      </c>
      <c r="C370" s="13">
        <v>1</v>
      </c>
      <c r="D370" s="42"/>
      <c r="E370" s="77" t="s">
        <v>135</v>
      </c>
      <c r="F370" s="60" t="s">
        <v>109</v>
      </c>
      <c r="G370" s="41">
        <v>3738</v>
      </c>
      <c r="H370" s="41"/>
      <c r="I370" s="41">
        <v>111</v>
      </c>
      <c r="J370" s="41"/>
      <c r="K370" s="41"/>
      <c r="L370" s="37">
        <f>G370-H370+I370+K370</f>
        <v>3849</v>
      </c>
      <c r="M370" s="17"/>
    </row>
    <row r="371" spans="1:13" ht="49.5" customHeight="1" thickBot="1">
      <c r="A371" s="5" t="s">
        <v>674</v>
      </c>
      <c r="B371" s="5">
        <v>1</v>
      </c>
      <c r="C371" s="5">
        <v>1</v>
      </c>
      <c r="D371" s="5"/>
      <c r="E371" s="29" t="s">
        <v>123</v>
      </c>
      <c r="F371" s="31" t="s">
        <v>82</v>
      </c>
      <c r="G371" s="37">
        <v>4483</v>
      </c>
      <c r="H371" s="37"/>
      <c r="I371" s="37">
        <f>I365</f>
        <v>90</v>
      </c>
      <c r="J371" s="37"/>
      <c r="K371" s="37"/>
      <c r="L371" s="37">
        <f t="shared" si="25"/>
        <v>4573</v>
      </c>
      <c r="M371" s="95"/>
    </row>
    <row r="372" spans="1:13" ht="49.5" customHeight="1" thickBot="1">
      <c r="A372" s="5" t="s">
        <v>675</v>
      </c>
      <c r="B372" s="13">
        <v>1</v>
      </c>
      <c r="C372" s="13">
        <v>1</v>
      </c>
      <c r="D372" s="42"/>
      <c r="E372" s="77" t="s">
        <v>134</v>
      </c>
      <c r="F372" s="75" t="s">
        <v>181</v>
      </c>
      <c r="G372" s="41">
        <v>5733</v>
      </c>
      <c r="H372" s="41">
        <v>175</v>
      </c>
      <c r="I372" s="41"/>
      <c r="J372" s="41"/>
      <c r="K372" s="41"/>
      <c r="L372" s="37">
        <f>G372-H372+I372</f>
        <v>5558</v>
      </c>
      <c r="M372" s="17"/>
    </row>
    <row r="373" spans="1:13" ht="49.5" customHeight="1" thickBot="1">
      <c r="A373" s="5" t="s">
        <v>676</v>
      </c>
      <c r="B373" s="13">
        <v>1</v>
      </c>
      <c r="C373" s="13">
        <v>1</v>
      </c>
      <c r="D373" s="42"/>
      <c r="E373" s="77" t="s">
        <v>244</v>
      </c>
      <c r="F373" s="75" t="s">
        <v>111</v>
      </c>
      <c r="G373" s="41">
        <v>4205</v>
      </c>
      <c r="H373" s="41"/>
      <c r="I373" s="41">
        <v>90</v>
      </c>
      <c r="J373" s="41"/>
      <c r="K373" s="41"/>
      <c r="L373" s="37">
        <f>G373-H373+I373</f>
        <v>4295</v>
      </c>
      <c r="M373" s="17"/>
    </row>
    <row r="374" spans="1:13" ht="49.5" customHeight="1" thickBot="1">
      <c r="A374" s="5" t="s">
        <v>677</v>
      </c>
      <c r="B374" s="13">
        <v>1</v>
      </c>
      <c r="C374" s="13">
        <v>1</v>
      </c>
      <c r="D374" s="42"/>
      <c r="E374" s="77" t="s">
        <v>255</v>
      </c>
      <c r="F374" s="75" t="s">
        <v>256</v>
      </c>
      <c r="G374" s="37">
        <v>3412</v>
      </c>
      <c r="H374" s="37"/>
      <c r="I374" s="37">
        <v>154</v>
      </c>
      <c r="J374" s="41"/>
      <c r="K374" s="41"/>
      <c r="L374" s="37">
        <f>G374-H374+I374</f>
        <v>3566</v>
      </c>
      <c r="M374" s="17"/>
    </row>
    <row r="375" spans="1:13" ht="49.5" customHeight="1" thickBot="1">
      <c r="A375" s="5" t="s">
        <v>678</v>
      </c>
      <c r="B375" s="13">
        <v>1</v>
      </c>
      <c r="C375" s="13">
        <v>1</v>
      </c>
      <c r="D375" s="42"/>
      <c r="E375" s="77" t="s">
        <v>291</v>
      </c>
      <c r="F375" s="75" t="s">
        <v>298</v>
      </c>
      <c r="G375" s="37">
        <v>3811</v>
      </c>
      <c r="H375" s="37"/>
      <c r="I375" s="37">
        <v>95</v>
      </c>
      <c r="J375" s="41"/>
      <c r="K375" s="41"/>
      <c r="L375" s="37">
        <f>G375-H375+I375</f>
        <v>3906</v>
      </c>
      <c r="M375" s="12"/>
    </row>
    <row r="376" spans="1:13" ht="49.5" customHeight="1" thickBot="1">
      <c r="A376" s="5" t="s">
        <v>679</v>
      </c>
      <c r="B376" s="13">
        <v>1</v>
      </c>
      <c r="C376" s="13">
        <v>1</v>
      </c>
      <c r="D376" s="13"/>
      <c r="E376" s="29" t="s">
        <v>296</v>
      </c>
      <c r="F376" s="212" t="s">
        <v>306</v>
      </c>
      <c r="G376" s="37">
        <v>4205</v>
      </c>
      <c r="H376" s="37"/>
      <c r="I376" s="37">
        <v>90</v>
      </c>
      <c r="J376" s="37"/>
      <c r="K376" s="37"/>
      <c r="L376" s="37">
        <f>G376+I376-H376+J376</f>
        <v>4295</v>
      </c>
      <c r="M376" s="17"/>
    </row>
    <row r="377" spans="1:13" ht="49.5" customHeight="1" thickBot="1">
      <c r="A377" s="5" t="s">
        <v>680</v>
      </c>
      <c r="B377" s="13">
        <v>1</v>
      </c>
      <c r="C377" s="13">
        <v>1</v>
      </c>
      <c r="D377" s="13"/>
      <c r="E377" s="29" t="s">
        <v>310</v>
      </c>
      <c r="F377" s="212" t="s">
        <v>309</v>
      </c>
      <c r="G377" s="37">
        <v>3291</v>
      </c>
      <c r="H377" s="37"/>
      <c r="I377" s="37">
        <v>115</v>
      </c>
      <c r="J377" s="37"/>
      <c r="K377" s="37"/>
      <c r="L377" s="37">
        <f>G377+I377-H377+J377</f>
        <v>3406</v>
      </c>
      <c r="M377" s="17"/>
    </row>
    <row r="378" spans="1:13" ht="49.5" customHeight="1" thickBot="1">
      <c r="A378" s="5" t="s">
        <v>681</v>
      </c>
      <c r="B378" s="13">
        <v>1</v>
      </c>
      <c r="C378" s="13">
        <v>1</v>
      </c>
      <c r="D378" s="42"/>
      <c r="E378" s="29" t="s">
        <v>321</v>
      </c>
      <c r="F378" s="212" t="s">
        <v>309</v>
      </c>
      <c r="G378" s="37">
        <v>3276</v>
      </c>
      <c r="H378" s="37"/>
      <c r="I378" s="37">
        <v>95</v>
      </c>
      <c r="J378" s="37"/>
      <c r="K378" s="37"/>
      <c r="L378" s="37">
        <f>G378+I378-H378+J378</f>
        <v>3371</v>
      </c>
      <c r="M378" s="17"/>
    </row>
    <row r="379" spans="1:13" ht="49.5" customHeight="1" thickBot="1">
      <c r="A379" s="5" t="s">
        <v>682</v>
      </c>
      <c r="B379" s="13">
        <v>1</v>
      </c>
      <c r="C379" s="13">
        <v>1</v>
      </c>
      <c r="D379" s="42"/>
      <c r="E379" s="29" t="s">
        <v>322</v>
      </c>
      <c r="F379" s="212" t="s">
        <v>309</v>
      </c>
      <c r="G379" s="37">
        <v>4205</v>
      </c>
      <c r="H379" s="37"/>
      <c r="I379" s="37">
        <v>90</v>
      </c>
      <c r="J379" s="37"/>
      <c r="K379" s="37"/>
      <c r="L379" s="37">
        <f>G379+I379-H379+J379</f>
        <v>4295</v>
      </c>
      <c r="M379" s="17"/>
    </row>
    <row r="380" spans="1:13" ht="49.5" customHeight="1" thickBot="1">
      <c r="A380" s="5" t="s">
        <v>683</v>
      </c>
      <c r="B380" s="5">
        <v>1</v>
      </c>
      <c r="C380" s="5">
        <v>1</v>
      </c>
      <c r="D380" s="5"/>
      <c r="E380" s="29" t="s">
        <v>301</v>
      </c>
      <c r="F380" s="30" t="s">
        <v>40</v>
      </c>
      <c r="G380" s="37">
        <v>3302</v>
      </c>
      <c r="H380" s="37"/>
      <c r="I380" s="37">
        <v>110</v>
      </c>
      <c r="J380" s="37"/>
      <c r="K380" s="37"/>
      <c r="L380" s="37">
        <f>G380-H380+I380</f>
        <v>3412</v>
      </c>
      <c r="M380" s="17"/>
    </row>
    <row r="381" spans="1:13" ht="49.5" customHeight="1" thickBot="1">
      <c r="A381" s="5" t="s">
        <v>684</v>
      </c>
      <c r="B381" s="5">
        <v>1</v>
      </c>
      <c r="C381" s="5">
        <v>1</v>
      </c>
      <c r="D381" s="5"/>
      <c r="E381" s="29" t="s">
        <v>397</v>
      </c>
      <c r="F381" s="30" t="s">
        <v>309</v>
      </c>
      <c r="G381" s="37">
        <v>3353</v>
      </c>
      <c r="H381" s="37"/>
      <c r="I381" s="37">
        <v>90</v>
      </c>
      <c r="J381" s="37"/>
      <c r="K381" s="37"/>
      <c r="L381" s="37">
        <f>G381-H381+I381</f>
        <v>3443</v>
      </c>
      <c r="M381" s="17"/>
    </row>
    <row r="382" spans="1:13" ht="25.5" customHeight="1" thickTop="1">
      <c r="A382" s="135"/>
      <c r="B382" s="135"/>
      <c r="C382" s="135"/>
      <c r="D382" s="135"/>
      <c r="E382" s="129"/>
      <c r="F382" s="118" t="s">
        <v>222</v>
      </c>
      <c r="G382" s="119">
        <f aca="true" t="shared" si="26" ref="G382:L382">SUM(G360:G381)</f>
        <v>86770</v>
      </c>
      <c r="H382" s="119">
        <f t="shared" si="26"/>
        <v>175</v>
      </c>
      <c r="I382" s="119">
        <f t="shared" si="26"/>
        <v>2180</v>
      </c>
      <c r="J382" s="119">
        <f t="shared" si="26"/>
        <v>0</v>
      </c>
      <c r="K382" s="119">
        <f t="shared" si="26"/>
        <v>0</v>
      </c>
      <c r="L382" s="119">
        <f t="shared" si="26"/>
        <v>88775</v>
      </c>
      <c r="M382" s="115"/>
    </row>
    <row r="383" spans="1:13" ht="15" customHeight="1">
      <c r="A383" s="346" t="s">
        <v>227</v>
      </c>
      <c r="B383" s="346"/>
      <c r="C383" s="346"/>
      <c r="D383" s="346"/>
      <c r="E383" s="346"/>
      <c r="F383" s="346"/>
      <c r="G383" s="346"/>
      <c r="H383" s="346"/>
      <c r="I383" s="346"/>
      <c r="J383" s="346"/>
      <c r="K383" s="346"/>
      <c r="L383" s="346"/>
      <c r="M383" s="346"/>
    </row>
    <row r="384" spans="1:13" ht="24.75" customHeight="1">
      <c r="A384" s="48" t="s">
        <v>8</v>
      </c>
      <c r="B384" s="44" t="s">
        <v>23</v>
      </c>
      <c r="C384" s="44" t="s">
        <v>17</v>
      </c>
      <c r="D384" s="44" t="s">
        <v>18</v>
      </c>
      <c r="E384" s="48" t="s">
        <v>0</v>
      </c>
      <c r="F384" s="48" t="s">
        <v>1</v>
      </c>
      <c r="G384" s="48" t="s">
        <v>2</v>
      </c>
      <c r="H384" s="48" t="s">
        <v>3</v>
      </c>
      <c r="I384" s="48" t="s">
        <v>4</v>
      </c>
      <c r="J384" s="81" t="s">
        <v>72</v>
      </c>
      <c r="K384" s="204" t="s">
        <v>283</v>
      </c>
      <c r="L384" s="48" t="s">
        <v>5</v>
      </c>
      <c r="M384" s="48" t="s">
        <v>6</v>
      </c>
    </row>
    <row r="385" spans="1:13" ht="39.75" customHeight="1" thickBot="1">
      <c r="A385" s="5" t="s">
        <v>685</v>
      </c>
      <c r="B385" s="5">
        <v>1</v>
      </c>
      <c r="C385" s="5">
        <v>1</v>
      </c>
      <c r="D385" s="5"/>
      <c r="E385" s="29" t="s">
        <v>138</v>
      </c>
      <c r="F385" s="30" t="s">
        <v>182</v>
      </c>
      <c r="G385" s="37">
        <v>5974</v>
      </c>
      <c r="H385" s="37">
        <v>175</v>
      </c>
      <c r="I385" s="37"/>
      <c r="J385" s="37"/>
      <c r="K385" s="37"/>
      <c r="L385" s="37">
        <f>G385-H385+I385</f>
        <v>5799</v>
      </c>
      <c r="M385" s="92"/>
    </row>
    <row r="386" spans="1:13" ht="40.5" customHeight="1" thickBot="1">
      <c r="A386" s="5" t="s">
        <v>686</v>
      </c>
      <c r="B386" s="13">
        <v>1</v>
      </c>
      <c r="C386" s="13">
        <v>1</v>
      </c>
      <c r="D386" s="13"/>
      <c r="E386" s="80" t="s">
        <v>132</v>
      </c>
      <c r="F386" s="84" t="s">
        <v>125</v>
      </c>
      <c r="G386" s="37">
        <v>4205</v>
      </c>
      <c r="H386" s="37"/>
      <c r="I386" s="37">
        <v>90</v>
      </c>
      <c r="J386" s="37"/>
      <c r="K386" s="37"/>
      <c r="L386" s="37">
        <f>G386-H386+I386</f>
        <v>4295</v>
      </c>
      <c r="M386" s="93"/>
    </row>
    <row r="387" spans="1:13" ht="45.75" customHeight="1" thickBot="1">
      <c r="A387" s="5" t="s">
        <v>687</v>
      </c>
      <c r="B387" s="5">
        <v>1</v>
      </c>
      <c r="C387" s="5">
        <v>1</v>
      </c>
      <c r="D387" s="5"/>
      <c r="E387" s="29" t="s">
        <v>137</v>
      </c>
      <c r="F387" s="84" t="s">
        <v>125</v>
      </c>
      <c r="G387" s="37">
        <v>4205</v>
      </c>
      <c r="H387" s="91"/>
      <c r="I387" s="91">
        <v>90</v>
      </c>
      <c r="J387" s="91"/>
      <c r="K387" s="91"/>
      <c r="L387" s="37">
        <f>G387-H387+I387</f>
        <v>4295</v>
      </c>
      <c r="M387" s="92"/>
    </row>
    <row r="388" spans="1:13" ht="44.25" customHeight="1" thickBot="1">
      <c r="A388" s="5" t="s">
        <v>688</v>
      </c>
      <c r="B388" s="5">
        <v>1</v>
      </c>
      <c r="C388" s="5">
        <v>1</v>
      </c>
      <c r="D388" s="5"/>
      <c r="E388" s="29" t="s">
        <v>147</v>
      </c>
      <c r="F388" s="84" t="s">
        <v>125</v>
      </c>
      <c r="G388" s="37">
        <v>4588</v>
      </c>
      <c r="H388" s="37">
        <v>95</v>
      </c>
      <c r="I388" s="50"/>
      <c r="J388" s="50"/>
      <c r="K388" s="50"/>
      <c r="L388" s="37">
        <f>G388-H388+I388</f>
        <v>4493</v>
      </c>
      <c r="M388" s="93"/>
    </row>
    <row r="389" spans="1:13" ht="45" customHeight="1" thickBot="1">
      <c r="A389" s="5" t="s">
        <v>689</v>
      </c>
      <c r="B389" s="5">
        <v>1</v>
      </c>
      <c r="C389" s="5">
        <v>1</v>
      </c>
      <c r="D389" s="5"/>
      <c r="E389" s="29" t="s">
        <v>146</v>
      </c>
      <c r="F389" s="38" t="s">
        <v>82</v>
      </c>
      <c r="G389" s="37">
        <v>6037</v>
      </c>
      <c r="H389" s="37">
        <v>175</v>
      </c>
      <c r="I389" s="50"/>
      <c r="J389" s="50"/>
      <c r="K389" s="50"/>
      <c r="L389" s="37">
        <f>G389-H389+I389</f>
        <v>5862</v>
      </c>
      <c r="M389" s="93"/>
    </row>
    <row r="390" spans="1:13" s="10" customFormat="1" ht="45" customHeight="1" thickBot="1">
      <c r="A390" s="5" t="s">
        <v>690</v>
      </c>
      <c r="B390" s="13">
        <v>1</v>
      </c>
      <c r="C390" s="13">
        <v>1</v>
      </c>
      <c r="D390" s="13"/>
      <c r="E390" s="80" t="s">
        <v>129</v>
      </c>
      <c r="F390" s="153" t="s">
        <v>126</v>
      </c>
      <c r="G390" s="37">
        <v>4205</v>
      </c>
      <c r="H390" s="37"/>
      <c r="I390" s="37">
        <v>90</v>
      </c>
      <c r="J390" s="37"/>
      <c r="K390" s="37"/>
      <c r="L390" s="37">
        <f>G390-H390+I390</f>
        <v>4295</v>
      </c>
      <c r="M390" s="93"/>
    </row>
    <row r="391" spans="1:13" s="10" customFormat="1" ht="45" customHeight="1" thickBot="1">
      <c r="A391" s="5" t="s">
        <v>691</v>
      </c>
      <c r="B391" s="13">
        <v>1</v>
      </c>
      <c r="C391" s="13">
        <v>1</v>
      </c>
      <c r="D391" s="13"/>
      <c r="E391" s="80" t="s">
        <v>130</v>
      </c>
      <c r="F391" s="84" t="s">
        <v>125</v>
      </c>
      <c r="G391" s="37">
        <v>4089</v>
      </c>
      <c r="H391" s="37"/>
      <c r="I391" s="37">
        <v>90</v>
      </c>
      <c r="J391" s="37"/>
      <c r="K391" s="37"/>
      <c r="L391" s="37">
        <f>G391-H391+I391</f>
        <v>4179</v>
      </c>
      <c r="M391" s="93"/>
    </row>
    <row r="392" spans="1:13" s="10" customFormat="1" ht="45" customHeight="1" thickBot="1">
      <c r="A392" s="5" t="s">
        <v>692</v>
      </c>
      <c r="B392" s="13">
        <v>1</v>
      </c>
      <c r="C392" s="13">
        <v>1</v>
      </c>
      <c r="D392" s="13"/>
      <c r="E392" s="80" t="s">
        <v>131</v>
      </c>
      <c r="F392" s="84" t="s">
        <v>183</v>
      </c>
      <c r="G392" s="37">
        <v>4205</v>
      </c>
      <c r="H392" s="37"/>
      <c r="I392" s="37">
        <v>90</v>
      </c>
      <c r="J392" s="37"/>
      <c r="K392" s="37"/>
      <c r="L392" s="37">
        <f>G392-H392+I392</f>
        <v>4295</v>
      </c>
      <c r="M392" s="93"/>
    </row>
    <row r="393" spans="1:13" s="10" customFormat="1" ht="45" customHeight="1" thickBot="1">
      <c r="A393" s="5" t="s">
        <v>693</v>
      </c>
      <c r="B393" s="5">
        <v>1</v>
      </c>
      <c r="C393" s="5">
        <v>1</v>
      </c>
      <c r="D393" s="5"/>
      <c r="E393" s="29" t="s">
        <v>141</v>
      </c>
      <c r="F393" s="38" t="s">
        <v>82</v>
      </c>
      <c r="G393" s="37">
        <v>5733</v>
      </c>
      <c r="H393" s="37">
        <v>175</v>
      </c>
      <c r="I393" s="37"/>
      <c r="J393" s="37"/>
      <c r="K393" s="37"/>
      <c r="L393" s="37">
        <f>G393-H393+I393</f>
        <v>5558</v>
      </c>
      <c r="M393" s="93"/>
    </row>
    <row r="394" spans="1:13" s="10" customFormat="1" ht="45" customHeight="1" thickBot="1">
      <c r="A394" s="5" t="s">
        <v>694</v>
      </c>
      <c r="B394" s="5">
        <v>1</v>
      </c>
      <c r="C394" s="5">
        <v>1</v>
      </c>
      <c r="D394" s="5"/>
      <c r="E394" s="80" t="s">
        <v>78</v>
      </c>
      <c r="F394" s="222" t="s">
        <v>297</v>
      </c>
      <c r="G394" s="37">
        <v>4588</v>
      </c>
      <c r="H394" s="72">
        <v>95</v>
      </c>
      <c r="I394" s="37"/>
      <c r="J394" s="37"/>
      <c r="K394" s="37"/>
      <c r="L394" s="37">
        <f>G394-H394+I394+J394+K394</f>
        <v>4493</v>
      </c>
      <c r="M394" s="43"/>
    </row>
    <row r="395" spans="1:13" s="10" customFormat="1" ht="45" customHeight="1" thickBot="1">
      <c r="A395" s="5" t="s">
        <v>695</v>
      </c>
      <c r="B395" s="5">
        <v>1</v>
      </c>
      <c r="C395" s="5">
        <v>1</v>
      </c>
      <c r="D395" s="5"/>
      <c r="E395" s="29" t="s">
        <v>142</v>
      </c>
      <c r="F395" s="38" t="s">
        <v>82</v>
      </c>
      <c r="G395" s="37">
        <v>6264</v>
      </c>
      <c r="H395" s="37">
        <v>210</v>
      </c>
      <c r="I395" s="37"/>
      <c r="J395" s="37"/>
      <c r="K395" s="37"/>
      <c r="L395" s="37">
        <f>G395-H395+I395+J395+K395</f>
        <v>6054</v>
      </c>
      <c r="M395" s="43"/>
    </row>
    <row r="396" spans="1:13" s="10" customFormat="1" ht="25.5" customHeight="1" thickTop="1">
      <c r="A396" s="104"/>
      <c r="B396" s="104"/>
      <c r="C396" s="104"/>
      <c r="D396" s="104"/>
      <c r="E396" s="105"/>
      <c r="F396" s="118" t="s">
        <v>222</v>
      </c>
      <c r="G396" s="119">
        <f aca="true" t="shared" si="27" ref="G396:L396">SUM(G385:G395)</f>
        <v>54093</v>
      </c>
      <c r="H396" s="119">
        <f t="shared" si="27"/>
        <v>925</v>
      </c>
      <c r="I396" s="119">
        <f t="shared" si="27"/>
        <v>450</v>
      </c>
      <c r="J396" s="119">
        <f t="shared" si="27"/>
        <v>0</v>
      </c>
      <c r="K396" s="119">
        <f t="shared" si="27"/>
        <v>0</v>
      </c>
      <c r="L396" s="119">
        <f t="shared" si="27"/>
        <v>53618</v>
      </c>
      <c r="M396" s="125"/>
    </row>
    <row r="397" spans="1:13" s="10" customFormat="1" ht="15" customHeight="1">
      <c r="A397" s="345" t="s">
        <v>228</v>
      </c>
      <c r="B397" s="345"/>
      <c r="C397" s="345"/>
      <c r="D397" s="345"/>
      <c r="E397" s="345"/>
      <c r="F397" s="345"/>
      <c r="G397" s="345"/>
      <c r="H397" s="345"/>
      <c r="I397" s="345"/>
      <c r="J397" s="345"/>
      <c r="K397" s="345"/>
      <c r="L397" s="345"/>
      <c r="M397" s="345"/>
    </row>
    <row r="398" spans="1:13" s="10" customFormat="1" ht="24.75" customHeight="1" thickBot="1">
      <c r="A398" s="48" t="s">
        <v>8</v>
      </c>
      <c r="B398" s="44" t="s">
        <v>23</v>
      </c>
      <c r="C398" s="44" t="s">
        <v>17</v>
      </c>
      <c r="D398" s="44" t="s">
        <v>18</v>
      </c>
      <c r="E398" s="48" t="s">
        <v>0</v>
      </c>
      <c r="F398" s="48" t="s">
        <v>1</v>
      </c>
      <c r="G398" s="48" t="s">
        <v>2</v>
      </c>
      <c r="H398" s="48" t="s">
        <v>3</v>
      </c>
      <c r="I398" s="48" t="s">
        <v>4</v>
      </c>
      <c r="J398" s="81" t="s">
        <v>72</v>
      </c>
      <c r="K398" s="204" t="s">
        <v>283</v>
      </c>
      <c r="L398" s="48" t="s">
        <v>5</v>
      </c>
      <c r="M398" s="48" t="s">
        <v>6</v>
      </c>
    </row>
    <row r="399" spans="1:13" s="10" customFormat="1" ht="51" customHeight="1" thickBot="1">
      <c r="A399" s="5" t="s">
        <v>696</v>
      </c>
      <c r="B399" s="5">
        <v>1</v>
      </c>
      <c r="C399" s="5">
        <v>1</v>
      </c>
      <c r="D399" s="5"/>
      <c r="E399" s="29" t="s">
        <v>108</v>
      </c>
      <c r="F399" s="33" t="s">
        <v>106</v>
      </c>
      <c r="G399" s="37">
        <v>3344</v>
      </c>
      <c r="H399" s="37"/>
      <c r="I399" s="37">
        <v>130</v>
      </c>
      <c r="J399" s="37"/>
      <c r="K399" s="37"/>
      <c r="L399" s="37">
        <f>G399-H399+I399</f>
        <v>3474</v>
      </c>
      <c r="M399" s="93"/>
    </row>
    <row r="400" spans="1:13" s="10" customFormat="1" ht="24.75" customHeight="1" thickBot="1" thickTop="1">
      <c r="A400" s="111"/>
      <c r="B400" s="104"/>
      <c r="C400" s="104"/>
      <c r="D400" s="104"/>
      <c r="E400" s="105"/>
      <c r="F400" s="118" t="s">
        <v>222</v>
      </c>
      <c r="G400" s="132">
        <f aca="true" t="shared" si="28" ref="G400:L400">SUM(G399:G399)</f>
        <v>3344</v>
      </c>
      <c r="H400" s="132">
        <f t="shared" si="28"/>
        <v>0</v>
      </c>
      <c r="I400" s="132">
        <f t="shared" si="28"/>
        <v>130</v>
      </c>
      <c r="J400" s="132">
        <f t="shared" si="28"/>
        <v>0</v>
      </c>
      <c r="K400" s="132">
        <f t="shared" si="28"/>
        <v>0</v>
      </c>
      <c r="L400" s="132">
        <f t="shared" si="28"/>
        <v>3474</v>
      </c>
      <c r="M400" s="125"/>
    </row>
    <row r="401" spans="1:13" s="10" customFormat="1" ht="39" customHeight="1" thickTop="1">
      <c r="A401" s="111"/>
      <c r="B401" s="127">
        <f>SUM(B320:B399)</f>
        <v>62</v>
      </c>
      <c r="C401" s="127">
        <f>SUM(C320:C399)</f>
        <v>58</v>
      </c>
      <c r="D401" s="127">
        <f>SUM(D320:D399)</f>
        <v>4</v>
      </c>
      <c r="E401" s="105"/>
      <c r="F401" s="137" t="s">
        <v>234</v>
      </c>
      <c r="G401" s="138">
        <f aca="true" t="shared" si="29" ref="G401:L401">SUM(G332+G338+G351+G357+G382+G396+G400)</f>
        <v>278356</v>
      </c>
      <c r="H401" s="138">
        <f t="shared" si="29"/>
        <v>3195</v>
      </c>
      <c r="I401" s="138">
        <f t="shared" si="29"/>
        <v>4570</v>
      </c>
      <c r="J401" s="138">
        <f t="shared" si="29"/>
        <v>0</v>
      </c>
      <c r="K401" s="138">
        <f t="shared" si="29"/>
        <v>500</v>
      </c>
      <c r="L401" s="138">
        <f t="shared" si="29"/>
        <v>280231</v>
      </c>
      <c r="M401" s="139"/>
    </row>
    <row r="402" spans="1:13" s="10" customFormat="1" ht="15" customHeight="1">
      <c r="A402" s="341" t="s">
        <v>10</v>
      </c>
      <c r="B402" s="341"/>
      <c r="C402" s="341"/>
      <c r="D402" s="341"/>
      <c r="E402" s="341"/>
      <c r="F402" s="341"/>
      <c r="G402" s="341"/>
      <c r="H402" s="341"/>
      <c r="I402" s="341"/>
      <c r="J402" s="341"/>
      <c r="K402" s="341"/>
      <c r="L402" s="341"/>
      <c r="M402" s="341"/>
    </row>
    <row r="403" spans="1:13" s="10" customFormat="1" ht="15" customHeight="1">
      <c r="A403" s="341" t="s">
        <v>373</v>
      </c>
      <c r="B403" s="341"/>
      <c r="C403" s="341"/>
      <c r="D403" s="341"/>
      <c r="E403" s="341"/>
      <c r="F403" s="341"/>
      <c r="G403" s="341"/>
      <c r="H403" s="341"/>
      <c r="I403" s="341"/>
      <c r="J403" s="341"/>
      <c r="K403" s="341"/>
      <c r="L403" s="341"/>
      <c r="M403" s="341"/>
    </row>
    <row r="404" spans="1:13" s="10" customFormat="1" ht="15" customHeight="1">
      <c r="A404" s="341" t="str">
        <f>A3</f>
        <v>Nómina que corresponde a la 2DA (SEGUNDA) quincena del mes de AGOSTO de 2020.</v>
      </c>
      <c r="B404" s="341"/>
      <c r="C404" s="341"/>
      <c r="D404" s="341"/>
      <c r="E404" s="341"/>
      <c r="F404" s="341"/>
      <c r="G404" s="341"/>
      <c r="H404" s="341"/>
      <c r="I404" s="341"/>
      <c r="J404" s="341"/>
      <c r="K404" s="341"/>
      <c r="L404" s="341"/>
      <c r="M404" s="341"/>
    </row>
    <row r="405" spans="1:13" s="10" customFormat="1" ht="15" customHeight="1">
      <c r="A405" s="342" t="s">
        <v>435</v>
      </c>
      <c r="B405" s="342"/>
      <c r="C405" s="342"/>
      <c r="D405" s="342"/>
      <c r="E405" s="342"/>
      <c r="F405" s="342"/>
      <c r="G405" s="342"/>
      <c r="H405" s="342"/>
      <c r="I405" s="342"/>
      <c r="J405" s="342"/>
      <c r="K405" s="342"/>
      <c r="L405" s="342"/>
      <c r="M405" s="342"/>
    </row>
    <row r="406" spans="1:13" s="10" customFormat="1" ht="24.75" customHeight="1">
      <c r="A406" s="48" t="s">
        <v>8</v>
      </c>
      <c r="B406" s="44" t="s">
        <v>23</v>
      </c>
      <c r="C406" s="44" t="s">
        <v>17</v>
      </c>
      <c r="D406" s="44" t="s">
        <v>18</v>
      </c>
      <c r="E406" s="48" t="s">
        <v>0</v>
      </c>
      <c r="F406" s="48" t="s">
        <v>1</v>
      </c>
      <c r="G406" s="48" t="s">
        <v>2</v>
      </c>
      <c r="H406" s="48" t="s">
        <v>3</v>
      </c>
      <c r="I406" s="48" t="s">
        <v>4</v>
      </c>
      <c r="J406" s="81" t="s">
        <v>72</v>
      </c>
      <c r="K406" s="204" t="s">
        <v>283</v>
      </c>
      <c r="L406" s="48" t="s">
        <v>5</v>
      </c>
      <c r="M406" s="48" t="s">
        <v>6</v>
      </c>
    </row>
    <row r="407" spans="1:13" s="10" customFormat="1" ht="19.5" customHeight="1">
      <c r="A407" s="5"/>
      <c r="B407" s="13"/>
      <c r="C407" s="13"/>
      <c r="D407" s="94"/>
      <c r="E407" s="80"/>
      <c r="F407" s="84"/>
      <c r="G407" s="37"/>
      <c r="H407" s="37"/>
      <c r="I407" s="37"/>
      <c r="J407" s="37"/>
      <c r="K407" s="37"/>
      <c r="L407" s="37"/>
      <c r="M407" s="94"/>
    </row>
    <row r="408" spans="1:13" s="10" customFormat="1" ht="51" customHeight="1" thickBot="1">
      <c r="A408" s="5" t="s">
        <v>697</v>
      </c>
      <c r="B408" s="13">
        <v>1</v>
      </c>
      <c r="C408" s="13">
        <v>1</v>
      </c>
      <c r="D408" s="194"/>
      <c r="E408" s="77" t="s">
        <v>268</v>
      </c>
      <c r="F408" s="76" t="s">
        <v>148</v>
      </c>
      <c r="G408" s="37">
        <v>4845</v>
      </c>
      <c r="H408" s="37">
        <v>147</v>
      </c>
      <c r="I408" s="41"/>
      <c r="J408" s="41"/>
      <c r="K408" s="41"/>
      <c r="L408" s="37">
        <f>G408-H408+I408</f>
        <v>4698</v>
      </c>
      <c r="M408" s="92"/>
    </row>
    <row r="409" spans="1:13" s="10" customFormat="1" ht="51" customHeight="1" thickBot="1">
      <c r="A409" s="5" t="s">
        <v>698</v>
      </c>
      <c r="B409" s="5">
        <v>1</v>
      </c>
      <c r="C409" s="5">
        <v>1</v>
      </c>
      <c r="D409" s="5"/>
      <c r="E409" s="148" t="s">
        <v>325</v>
      </c>
      <c r="F409" s="31" t="s">
        <v>148</v>
      </c>
      <c r="G409" s="37">
        <v>4845</v>
      </c>
      <c r="H409" s="37">
        <v>147</v>
      </c>
      <c r="I409" s="37"/>
      <c r="J409" s="37"/>
      <c r="K409" s="37"/>
      <c r="L409" s="37">
        <f>G409-H409+I409</f>
        <v>4698</v>
      </c>
      <c r="M409" s="93"/>
    </row>
    <row r="410" spans="1:13" s="10" customFormat="1" ht="51" customHeight="1" thickBot="1">
      <c r="A410" s="5" t="s">
        <v>699</v>
      </c>
      <c r="B410" s="5">
        <v>1</v>
      </c>
      <c r="C410" s="5">
        <v>1</v>
      </c>
      <c r="D410" s="5"/>
      <c r="E410" s="148" t="s">
        <v>482</v>
      </c>
      <c r="F410" s="31" t="s">
        <v>148</v>
      </c>
      <c r="G410" s="37">
        <v>4845</v>
      </c>
      <c r="H410" s="37">
        <v>147</v>
      </c>
      <c r="I410" s="37"/>
      <c r="J410" s="37"/>
      <c r="K410" s="37"/>
      <c r="L410" s="37">
        <f>G410-H410+I410</f>
        <v>4698</v>
      </c>
      <c r="M410" s="93"/>
    </row>
    <row r="411" spans="1:13" s="10" customFormat="1" ht="51" customHeight="1" thickBot="1">
      <c r="A411" s="5" t="s">
        <v>700</v>
      </c>
      <c r="B411" s="5">
        <v>1</v>
      </c>
      <c r="C411" s="5">
        <v>1</v>
      </c>
      <c r="D411" s="5"/>
      <c r="E411" s="49" t="s">
        <v>75</v>
      </c>
      <c r="F411" s="76" t="s">
        <v>148</v>
      </c>
      <c r="G411" s="41">
        <v>5806</v>
      </c>
      <c r="H411" s="41">
        <v>175</v>
      </c>
      <c r="I411" s="41"/>
      <c r="J411" s="41"/>
      <c r="K411" s="41"/>
      <c r="L411" s="41">
        <f>G411-H411+I411+J411+K411</f>
        <v>5631</v>
      </c>
      <c r="M411" s="43"/>
    </row>
    <row r="412" spans="1:13" s="10" customFormat="1" ht="51" customHeight="1" thickBot="1">
      <c r="A412" s="5" t="s">
        <v>701</v>
      </c>
      <c r="B412" s="5">
        <v>1</v>
      </c>
      <c r="C412" s="5">
        <v>1</v>
      </c>
      <c r="D412" s="5"/>
      <c r="E412" s="77" t="s">
        <v>77</v>
      </c>
      <c r="F412" s="76" t="s">
        <v>339</v>
      </c>
      <c r="G412" s="41">
        <v>5281</v>
      </c>
      <c r="H412" s="41">
        <v>95</v>
      </c>
      <c r="I412" s="41"/>
      <c r="J412" s="41"/>
      <c r="K412" s="41"/>
      <c r="L412" s="41">
        <f>G412-H412+I412+J412+K412</f>
        <v>5186</v>
      </c>
      <c r="M412" s="43"/>
    </row>
    <row r="413" spans="1:13" s="10" customFormat="1" ht="51" customHeight="1" thickBot="1">
      <c r="A413" s="5" t="s">
        <v>702</v>
      </c>
      <c r="B413" s="5">
        <v>1</v>
      </c>
      <c r="C413" s="5">
        <v>1</v>
      </c>
      <c r="D413" s="5"/>
      <c r="E413" s="80" t="s">
        <v>438</v>
      </c>
      <c r="F413" s="76" t="s">
        <v>339</v>
      </c>
      <c r="G413" s="41">
        <v>4095</v>
      </c>
      <c r="H413" s="41"/>
      <c r="I413" s="41">
        <v>100</v>
      </c>
      <c r="J413" s="41"/>
      <c r="K413" s="41"/>
      <c r="L413" s="41">
        <f>G413-H413+I413+J413+K413</f>
        <v>4195</v>
      </c>
      <c r="M413" s="43"/>
    </row>
    <row r="414" spans="1:13" s="10" customFormat="1" ht="51" customHeight="1" thickBot="1">
      <c r="A414" s="5" t="s">
        <v>703</v>
      </c>
      <c r="B414" s="5">
        <v>1</v>
      </c>
      <c r="C414" s="5">
        <v>1</v>
      </c>
      <c r="D414" s="5"/>
      <c r="E414" s="80" t="s">
        <v>375</v>
      </c>
      <c r="F414" s="76" t="s">
        <v>462</v>
      </c>
      <c r="G414" s="41">
        <v>3865</v>
      </c>
      <c r="H414" s="41"/>
      <c r="I414" s="41">
        <v>95</v>
      </c>
      <c r="J414" s="41"/>
      <c r="K414" s="41"/>
      <c r="L414" s="41">
        <f>G414-H414+I414</f>
        <v>3960</v>
      </c>
      <c r="M414" s="43"/>
    </row>
    <row r="415" spans="1:13" s="10" customFormat="1" ht="51" customHeight="1" thickBot="1">
      <c r="A415" s="5" t="s">
        <v>704</v>
      </c>
      <c r="B415" s="5">
        <v>1</v>
      </c>
      <c r="C415" s="5"/>
      <c r="D415" s="5">
        <v>1</v>
      </c>
      <c r="E415" s="80" t="s">
        <v>404</v>
      </c>
      <c r="F415" s="76" t="s">
        <v>339</v>
      </c>
      <c r="G415" s="41">
        <v>3865</v>
      </c>
      <c r="H415" s="41"/>
      <c r="I415" s="41">
        <v>95</v>
      </c>
      <c r="J415" s="41"/>
      <c r="K415" s="41"/>
      <c r="L415" s="41">
        <f>G415-H415+I415</f>
        <v>3960</v>
      </c>
      <c r="M415" s="43"/>
    </row>
    <row r="416" spans="1:13" s="10" customFormat="1" ht="51" customHeight="1" thickBot="1">
      <c r="A416" s="5" t="s">
        <v>705</v>
      </c>
      <c r="B416" s="5">
        <v>1</v>
      </c>
      <c r="C416" s="5">
        <v>1</v>
      </c>
      <c r="D416" s="5"/>
      <c r="E416" s="80" t="s">
        <v>441</v>
      </c>
      <c r="F416" s="328" t="s">
        <v>32</v>
      </c>
      <c r="G416" s="41">
        <v>3672</v>
      </c>
      <c r="H416" s="41"/>
      <c r="I416" s="41">
        <v>90</v>
      </c>
      <c r="J416" s="41"/>
      <c r="K416" s="41"/>
      <c r="L416" s="41">
        <f>G416-H416+I416</f>
        <v>3762</v>
      </c>
      <c r="M416" s="43"/>
    </row>
    <row r="417" spans="1:13" s="10" customFormat="1" ht="51" customHeight="1" thickBot="1">
      <c r="A417" s="5" t="s">
        <v>706</v>
      </c>
      <c r="B417" s="5">
        <v>1</v>
      </c>
      <c r="C417" s="5">
        <v>1</v>
      </c>
      <c r="D417" s="5"/>
      <c r="E417" s="80" t="s">
        <v>449</v>
      </c>
      <c r="F417" s="328" t="s">
        <v>339</v>
      </c>
      <c r="G417" s="41">
        <v>3865</v>
      </c>
      <c r="H417" s="41"/>
      <c r="I417" s="41">
        <v>95</v>
      </c>
      <c r="J417" s="41"/>
      <c r="K417" s="41"/>
      <c r="L417" s="41">
        <f>G417-H417+I417</f>
        <v>3960</v>
      </c>
      <c r="M417" s="43"/>
    </row>
    <row r="418" spans="1:13" s="10" customFormat="1" ht="25.5" customHeight="1" thickTop="1">
      <c r="A418" s="139"/>
      <c r="B418" s="327">
        <f>SUM(B407:B417)</f>
        <v>10</v>
      </c>
      <c r="C418" s="327">
        <f>SUM(C407:C417)</f>
        <v>9</v>
      </c>
      <c r="D418" s="327">
        <f>SUM(D407:D416)</f>
        <v>1</v>
      </c>
      <c r="E418" s="139"/>
      <c r="F418" s="109" t="s">
        <v>7</v>
      </c>
      <c r="G418" s="119">
        <f>SUM(G407:G417)</f>
        <v>44984</v>
      </c>
      <c r="H418" s="119">
        <f>SUM(H407:H414)</f>
        <v>711</v>
      </c>
      <c r="I418" s="119">
        <f>SUM(I407:I417)</f>
        <v>475</v>
      </c>
      <c r="J418" s="119">
        <f>SUM(J407:J414)</f>
        <v>0</v>
      </c>
      <c r="K418" s="119">
        <f>SUM(K407:K414)</f>
        <v>0</v>
      </c>
      <c r="L418" s="119">
        <f>SUM(L407:L417)</f>
        <v>44748</v>
      </c>
      <c r="M418" s="139"/>
    </row>
    <row r="419" spans="1:13" s="15" customFormat="1" ht="15" customHeight="1">
      <c r="A419" s="341" t="s">
        <v>10</v>
      </c>
      <c r="B419" s="341"/>
      <c r="C419" s="341"/>
      <c r="D419" s="341"/>
      <c r="E419" s="341"/>
      <c r="F419" s="341"/>
      <c r="G419" s="341"/>
      <c r="H419" s="341"/>
      <c r="I419" s="341"/>
      <c r="J419" s="341"/>
      <c r="K419" s="341"/>
      <c r="L419" s="341"/>
      <c r="M419" s="341"/>
    </row>
    <row r="420" spans="1:13" ht="15" customHeight="1">
      <c r="A420" s="341" t="s">
        <v>373</v>
      </c>
      <c r="B420" s="341"/>
      <c r="C420" s="341"/>
      <c r="D420" s="341"/>
      <c r="E420" s="341"/>
      <c r="F420" s="341"/>
      <c r="G420" s="341"/>
      <c r="H420" s="341"/>
      <c r="I420" s="341"/>
      <c r="J420" s="341"/>
      <c r="K420" s="341"/>
      <c r="L420" s="341"/>
      <c r="M420" s="341"/>
    </row>
    <row r="421" spans="1:13" ht="15" customHeight="1">
      <c r="A421" s="341" t="str">
        <f>A3</f>
        <v>Nómina que corresponde a la 2DA (SEGUNDA) quincena del mes de AGOSTO de 2020.</v>
      </c>
      <c r="B421" s="341"/>
      <c r="C421" s="341"/>
      <c r="D421" s="341"/>
      <c r="E421" s="341"/>
      <c r="F421" s="341"/>
      <c r="G421" s="341"/>
      <c r="H421" s="341"/>
      <c r="I421" s="341"/>
      <c r="J421" s="341"/>
      <c r="K421" s="341"/>
      <c r="L421" s="341"/>
      <c r="M421" s="341"/>
    </row>
    <row r="422" spans="1:13" ht="15" customHeight="1">
      <c r="A422" s="342" t="s">
        <v>152</v>
      </c>
      <c r="B422" s="342"/>
      <c r="C422" s="342"/>
      <c r="D422" s="342"/>
      <c r="E422" s="342"/>
      <c r="F422" s="342"/>
      <c r="G422" s="342"/>
      <c r="H422" s="342"/>
      <c r="I422" s="342"/>
      <c r="J422" s="342"/>
      <c r="K422" s="342"/>
      <c r="L422" s="342"/>
      <c r="M422" s="342"/>
    </row>
    <row r="423" spans="1:13" ht="24.75" customHeight="1">
      <c r="A423" s="48" t="s">
        <v>8</v>
      </c>
      <c r="B423" s="44" t="s">
        <v>23</v>
      </c>
      <c r="C423" s="44" t="s">
        <v>17</v>
      </c>
      <c r="D423" s="44" t="s">
        <v>18</v>
      </c>
      <c r="E423" s="48" t="s">
        <v>0</v>
      </c>
      <c r="F423" s="48" t="s">
        <v>1</v>
      </c>
      <c r="G423" s="48" t="s">
        <v>2</v>
      </c>
      <c r="H423" s="48" t="s">
        <v>3</v>
      </c>
      <c r="I423" s="48" t="s">
        <v>4</v>
      </c>
      <c r="J423" s="81" t="s">
        <v>72</v>
      </c>
      <c r="K423" s="204" t="s">
        <v>283</v>
      </c>
      <c r="L423" s="48" t="s">
        <v>5</v>
      </c>
      <c r="M423" s="155" t="s">
        <v>6</v>
      </c>
    </row>
    <row r="424" spans="1:13" ht="45" customHeight="1" thickBot="1">
      <c r="A424" s="54" t="s">
        <v>707</v>
      </c>
      <c r="B424" s="54">
        <v>1</v>
      </c>
      <c r="C424" s="54">
        <v>1</v>
      </c>
      <c r="D424" s="54"/>
      <c r="E424" s="268" t="s">
        <v>382</v>
      </c>
      <c r="F424" s="73" t="s">
        <v>381</v>
      </c>
      <c r="G424" s="69">
        <v>6373</v>
      </c>
      <c r="H424" s="55">
        <v>210</v>
      </c>
      <c r="I424" s="55"/>
      <c r="J424" s="55"/>
      <c r="K424" s="55"/>
      <c r="L424" s="55">
        <f>G424-H424+I424</f>
        <v>6163</v>
      </c>
      <c r="M424" s="74"/>
    </row>
    <row r="425" spans="1:13" ht="45" customHeight="1" thickBot="1">
      <c r="A425" s="54" t="s">
        <v>708</v>
      </c>
      <c r="B425" s="5">
        <v>1</v>
      </c>
      <c r="C425" s="5">
        <v>1</v>
      </c>
      <c r="D425" s="5"/>
      <c r="E425" s="29" t="s">
        <v>261</v>
      </c>
      <c r="F425" s="30" t="s">
        <v>109</v>
      </c>
      <c r="G425" s="37">
        <v>3412</v>
      </c>
      <c r="H425" s="37"/>
      <c r="I425" s="37">
        <v>154</v>
      </c>
      <c r="J425" s="37"/>
      <c r="K425" s="37"/>
      <c r="L425" s="37">
        <f>G425-H425+I425</f>
        <v>3566</v>
      </c>
      <c r="M425" s="12"/>
    </row>
    <row r="426" spans="1:13" ht="45" customHeight="1" thickBot="1">
      <c r="A426" s="54" t="s">
        <v>709</v>
      </c>
      <c r="B426" s="5">
        <v>1</v>
      </c>
      <c r="C426" s="5">
        <v>1</v>
      </c>
      <c r="D426" s="5"/>
      <c r="E426" s="29" t="s">
        <v>121</v>
      </c>
      <c r="F426" s="150" t="s">
        <v>155</v>
      </c>
      <c r="G426" s="37">
        <v>3727</v>
      </c>
      <c r="H426" s="37"/>
      <c r="I426" s="37">
        <v>120</v>
      </c>
      <c r="J426" s="37"/>
      <c r="K426" s="37"/>
      <c r="L426" s="37">
        <f>G426-H426+I426</f>
        <v>3847</v>
      </c>
      <c r="M426" s="95"/>
    </row>
    <row r="427" spans="1:13" ht="45" customHeight="1" thickBot="1">
      <c r="A427" s="54" t="s">
        <v>710</v>
      </c>
      <c r="B427" s="5">
        <v>1</v>
      </c>
      <c r="C427" s="5">
        <v>1</v>
      </c>
      <c r="D427" s="5"/>
      <c r="E427" s="232" t="s">
        <v>305</v>
      </c>
      <c r="F427" s="154" t="s">
        <v>334</v>
      </c>
      <c r="G427" s="37">
        <v>3087</v>
      </c>
      <c r="H427" s="37"/>
      <c r="I427" s="37">
        <v>95</v>
      </c>
      <c r="J427" s="37"/>
      <c r="K427" s="37"/>
      <c r="L427" s="37">
        <f>G427-H427+I427+J427+K427</f>
        <v>3182</v>
      </c>
      <c r="M427" s="9"/>
    </row>
    <row r="428" spans="1:13" ht="45" customHeight="1" thickBot="1">
      <c r="A428" s="54" t="s">
        <v>711</v>
      </c>
      <c r="B428" s="5">
        <v>1</v>
      </c>
      <c r="C428" s="5"/>
      <c r="D428" s="5">
        <v>1</v>
      </c>
      <c r="E428" s="40" t="s">
        <v>361</v>
      </c>
      <c r="F428" s="154" t="s">
        <v>32</v>
      </c>
      <c r="G428" s="244">
        <v>4310</v>
      </c>
      <c r="H428" s="244"/>
      <c r="I428" s="244">
        <v>90</v>
      </c>
      <c r="J428" s="244"/>
      <c r="K428" s="244"/>
      <c r="L428" s="244">
        <f>G428-H428+I428+J428+K428</f>
        <v>4400</v>
      </c>
      <c r="M428" s="243"/>
    </row>
    <row r="429" spans="1:13" ht="25.5" customHeight="1">
      <c r="A429" s="140"/>
      <c r="B429" s="109">
        <f>SUM(B424:B428)</f>
        <v>5</v>
      </c>
      <c r="C429" s="109">
        <f>SUM(C424:C428)</f>
        <v>4</v>
      </c>
      <c r="D429" s="109">
        <f>SUM(D424:D428)</f>
        <v>1</v>
      </c>
      <c r="E429" s="140"/>
      <c r="F429" s="109" t="s">
        <v>7</v>
      </c>
      <c r="G429" s="108">
        <f>SUM(G424:G428)</f>
        <v>20909</v>
      </c>
      <c r="H429" s="108">
        <f>SUM(H424:H428)</f>
        <v>210</v>
      </c>
      <c r="I429" s="108">
        <f>SUM(I424:I428)</f>
        <v>459</v>
      </c>
      <c r="J429" s="108">
        <f>SUM(J424:J426)</f>
        <v>0</v>
      </c>
      <c r="K429" s="108">
        <f>SUM(K424:K426)</f>
        <v>0</v>
      </c>
      <c r="L429" s="108">
        <f>SUM(L424:L428)</f>
        <v>21158</v>
      </c>
      <c r="M429" s="152"/>
    </row>
    <row r="430" spans="1:13" ht="15" customHeight="1">
      <c r="A430" s="341" t="s">
        <v>10</v>
      </c>
      <c r="B430" s="341"/>
      <c r="C430" s="341"/>
      <c r="D430" s="341"/>
      <c r="E430" s="341"/>
      <c r="F430" s="341"/>
      <c r="G430" s="341"/>
      <c r="H430" s="341"/>
      <c r="I430" s="341"/>
      <c r="J430" s="341"/>
      <c r="K430" s="341"/>
      <c r="L430" s="341"/>
      <c r="M430" s="341"/>
    </row>
    <row r="431" spans="1:13" ht="15" customHeight="1">
      <c r="A431" s="341" t="s">
        <v>373</v>
      </c>
      <c r="B431" s="341"/>
      <c r="C431" s="341"/>
      <c r="D431" s="341"/>
      <c r="E431" s="341"/>
      <c r="F431" s="341"/>
      <c r="G431" s="341"/>
      <c r="H431" s="341"/>
      <c r="I431" s="341"/>
      <c r="J431" s="341"/>
      <c r="K431" s="341"/>
      <c r="L431" s="341"/>
      <c r="M431" s="341"/>
    </row>
    <row r="432" spans="1:13" ht="15" customHeight="1">
      <c r="A432" s="341" t="str">
        <f>A3</f>
        <v>Nómina que corresponde a la 2DA (SEGUNDA) quincena del mes de AGOSTO de 2020.</v>
      </c>
      <c r="B432" s="341"/>
      <c r="C432" s="341"/>
      <c r="D432" s="341"/>
      <c r="E432" s="341"/>
      <c r="F432" s="341"/>
      <c r="G432" s="341"/>
      <c r="H432" s="341"/>
      <c r="I432" s="341"/>
      <c r="J432" s="341"/>
      <c r="K432" s="341"/>
      <c r="L432" s="341"/>
      <c r="M432" s="341"/>
    </row>
    <row r="433" spans="1:13" ht="15" customHeight="1">
      <c r="A433" s="342" t="s">
        <v>153</v>
      </c>
      <c r="B433" s="342"/>
      <c r="C433" s="342"/>
      <c r="D433" s="342"/>
      <c r="E433" s="342"/>
      <c r="F433" s="342"/>
      <c r="G433" s="342"/>
      <c r="H433" s="342"/>
      <c r="I433" s="342"/>
      <c r="J433" s="342"/>
      <c r="K433" s="342"/>
      <c r="L433" s="342"/>
      <c r="M433" s="342"/>
    </row>
    <row r="434" spans="1:13" ht="24.75" customHeight="1">
      <c r="A434" s="48" t="s">
        <v>8</v>
      </c>
      <c r="B434" s="44" t="s">
        <v>23</v>
      </c>
      <c r="C434" s="44" t="s">
        <v>17</v>
      </c>
      <c r="D434" s="44" t="s">
        <v>18</v>
      </c>
      <c r="E434" s="48" t="s">
        <v>0</v>
      </c>
      <c r="F434" s="48" t="s">
        <v>1</v>
      </c>
      <c r="G434" s="48" t="s">
        <v>2</v>
      </c>
      <c r="H434" s="48" t="s">
        <v>3</v>
      </c>
      <c r="I434" s="48" t="s">
        <v>4</v>
      </c>
      <c r="J434" s="81" t="s">
        <v>72</v>
      </c>
      <c r="K434" s="204" t="s">
        <v>283</v>
      </c>
      <c r="L434" s="48" t="s">
        <v>5</v>
      </c>
      <c r="M434" s="48" t="s">
        <v>6</v>
      </c>
    </row>
    <row r="435" spans="1:13" ht="44.25" customHeight="1" thickBot="1">
      <c r="A435" s="54" t="s">
        <v>712</v>
      </c>
      <c r="B435" s="54">
        <v>1</v>
      </c>
      <c r="C435" s="54">
        <v>1</v>
      </c>
      <c r="D435" s="54"/>
      <c r="E435" s="57" t="s">
        <v>390</v>
      </c>
      <c r="F435" s="73" t="s">
        <v>381</v>
      </c>
      <c r="G435" s="69">
        <v>6373</v>
      </c>
      <c r="H435" s="55">
        <v>210</v>
      </c>
      <c r="I435" s="55"/>
      <c r="J435" s="55"/>
      <c r="K435" s="55"/>
      <c r="L435" s="55">
        <f>G435-H435+I435</f>
        <v>6163</v>
      </c>
      <c r="M435" s="99"/>
    </row>
    <row r="436" spans="1:13" ht="51" customHeight="1" thickBot="1">
      <c r="A436" s="54" t="s">
        <v>713</v>
      </c>
      <c r="B436" s="8">
        <v>1</v>
      </c>
      <c r="C436" s="8"/>
      <c r="D436" s="8">
        <v>1</v>
      </c>
      <c r="E436" s="49" t="s">
        <v>157</v>
      </c>
      <c r="F436" s="62" t="s">
        <v>154</v>
      </c>
      <c r="G436" s="37">
        <v>4142</v>
      </c>
      <c r="H436" s="53"/>
      <c r="I436" s="34">
        <v>90</v>
      </c>
      <c r="J436" s="34"/>
      <c r="K436" s="34"/>
      <c r="L436" s="34">
        <f aca="true" t="shared" si="30" ref="L436:L443">G436-H436+I436</f>
        <v>4232</v>
      </c>
      <c r="M436" s="93"/>
    </row>
    <row r="437" spans="1:13" ht="51" customHeight="1" thickBot="1">
      <c r="A437" s="54" t="s">
        <v>714</v>
      </c>
      <c r="B437" s="8">
        <v>1</v>
      </c>
      <c r="C437" s="8"/>
      <c r="D437" s="8">
        <v>1</v>
      </c>
      <c r="E437" s="96" t="s">
        <v>158</v>
      </c>
      <c r="F437" s="62" t="s">
        <v>313</v>
      </c>
      <c r="G437" s="37">
        <v>5187</v>
      </c>
      <c r="H437" s="34">
        <v>258</v>
      </c>
      <c r="I437" s="53"/>
      <c r="J437" s="53"/>
      <c r="K437" s="53"/>
      <c r="L437" s="34">
        <f t="shared" si="30"/>
        <v>4929</v>
      </c>
      <c r="M437" s="93"/>
    </row>
    <row r="438" spans="1:13" ht="51" customHeight="1" thickBot="1">
      <c r="A438" s="54" t="s">
        <v>715</v>
      </c>
      <c r="B438" s="5">
        <v>1</v>
      </c>
      <c r="C438" s="5">
        <v>1</v>
      </c>
      <c r="D438" s="5"/>
      <c r="E438" s="29" t="s">
        <v>159</v>
      </c>
      <c r="F438" s="33" t="s">
        <v>109</v>
      </c>
      <c r="G438" s="37">
        <v>3727</v>
      </c>
      <c r="H438" s="37"/>
      <c r="I438" s="37">
        <v>120</v>
      </c>
      <c r="J438" s="37"/>
      <c r="K438" s="37"/>
      <c r="L438" s="34">
        <f t="shared" si="30"/>
        <v>3847</v>
      </c>
      <c r="M438" s="93"/>
    </row>
    <row r="439" spans="1:13" ht="51" customHeight="1" thickBot="1">
      <c r="A439" s="54" t="s">
        <v>716</v>
      </c>
      <c r="B439" s="5">
        <v>1</v>
      </c>
      <c r="C439" s="5">
        <v>1</v>
      </c>
      <c r="D439" s="5"/>
      <c r="E439" s="29" t="s">
        <v>160</v>
      </c>
      <c r="F439" s="33" t="s">
        <v>155</v>
      </c>
      <c r="G439" s="37">
        <v>4221</v>
      </c>
      <c r="H439" s="34"/>
      <c r="I439" s="34">
        <v>90</v>
      </c>
      <c r="J439" s="34"/>
      <c r="K439" s="34"/>
      <c r="L439" s="34">
        <f t="shared" si="30"/>
        <v>4311</v>
      </c>
      <c r="M439" s="93"/>
    </row>
    <row r="440" spans="1:13" ht="51" customHeight="1" thickBot="1">
      <c r="A440" s="54" t="s">
        <v>717</v>
      </c>
      <c r="B440" s="5">
        <v>1</v>
      </c>
      <c r="C440" s="5">
        <v>1</v>
      </c>
      <c r="D440" s="5"/>
      <c r="E440" s="29" t="s">
        <v>161</v>
      </c>
      <c r="F440" s="33" t="s">
        <v>125</v>
      </c>
      <c r="G440" s="37">
        <v>4221</v>
      </c>
      <c r="H440" s="34"/>
      <c r="I440" s="34">
        <v>90</v>
      </c>
      <c r="J440" s="34"/>
      <c r="K440" s="34"/>
      <c r="L440" s="34">
        <f t="shared" si="30"/>
        <v>4311</v>
      </c>
      <c r="M440" s="93"/>
    </row>
    <row r="441" spans="1:13" ht="51" customHeight="1" thickBot="1">
      <c r="A441" s="54" t="s">
        <v>718</v>
      </c>
      <c r="B441" s="5">
        <v>1</v>
      </c>
      <c r="C441" s="5">
        <v>1</v>
      </c>
      <c r="D441" s="5"/>
      <c r="E441" s="29" t="s">
        <v>162</v>
      </c>
      <c r="F441" s="30" t="s">
        <v>136</v>
      </c>
      <c r="G441" s="37">
        <v>3638</v>
      </c>
      <c r="H441" s="37"/>
      <c r="I441" s="37">
        <v>129</v>
      </c>
      <c r="J441" s="37"/>
      <c r="K441" s="37"/>
      <c r="L441" s="34">
        <f t="shared" si="30"/>
        <v>3767</v>
      </c>
      <c r="M441" s="93"/>
    </row>
    <row r="442" spans="1:13" ht="51" customHeight="1" thickBot="1">
      <c r="A442" s="54" t="s">
        <v>719</v>
      </c>
      <c r="B442" s="5">
        <v>1</v>
      </c>
      <c r="C442" s="5">
        <v>1</v>
      </c>
      <c r="D442" s="5"/>
      <c r="E442" s="29" t="s">
        <v>245</v>
      </c>
      <c r="F442" s="30" t="s">
        <v>109</v>
      </c>
      <c r="G442" s="34">
        <v>3727</v>
      </c>
      <c r="H442" s="34"/>
      <c r="I442" s="34">
        <v>120</v>
      </c>
      <c r="J442" s="34"/>
      <c r="K442" s="34"/>
      <c r="L442" s="37">
        <f t="shared" si="30"/>
        <v>3847</v>
      </c>
      <c r="M442" s="93"/>
    </row>
    <row r="443" spans="1:13" ht="51" customHeight="1" thickBot="1">
      <c r="A443" s="54" t="s">
        <v>720</v>
      </c>
      <c r="B443" s="5">
        <v>1</v>
      </c>
      <c r="C443" s="5">
        <v>1</v>
      </c>
      <c r="D443" s="5"/>
      <c r="E443" s="80" t="s">
        <v>300</v>
      </c>
      <c r="F443" s="33" t="s">
        <v>309</v>
      </c>
      <c r="G443" s="37">
        <v>3727</v>
      </c>
      <c r="H443" s="37"/>
      <c r="I443" s="37">
        <v>120</v>
      </c>
      <c r="J443" s="37"/>
      <c r="K443" s="37"/>
      <c r="L443" s="37">
        <f t="shared" si="30"/>
        <v>3847</v>
      </c>
      <c r="M443" s="93"/>
    </row>
    <row r="444" spans="1:13" ht="25.5" customHeight="1">
      <c r="A444" s="113"/>
      <c r="B444" s="109">
        <f>SUM(B435:B443)</f>
        <v>9</v>
      </c>
      <c r="C444" s="109">
        <f>SUM(C435:C443)</f>
        <v>7</v>
      </c>
      <c r="D444" s="109">
        <f>SUM(D435:D443)</f>
        <v>2</v>
      </c>
      <c r="E444" s="114"/>
      <c r="F444" s="141" t="s">
        <v>7</v>
      </c>
      <c r="G444" s="108">
        <f aca="true" t="shared" si="31" ref="G444:L444">SUM(G435:G443)</f>
        <v>38963</v>
      </c>
      <c r="H444" s="108">
        <f t="shared" si="31"/>
        <v>468</v>
      </c>
      <c r="I444" s="108">
        <f t="shared" si="31"/>
        <v>759</v>
      </c>
      <c r="J444" s="108">
        <f t="shared" si="31"/>
        <v>0</v>
      </c>
      <c r="K444" s="108">
        <f t="shared" si="31"/>
        <v>0</v>
      </c>
      <c r="L444" s="108">
        <f t="shared" si="31"/>
        <v>39254</v>
      </c>
      <c r="M444" s="139"/>
    </row>
    <row r="445" spans="1:13" ht="15" customHeight="1">
      <c r="A445" s="341" t="s">
        <v>10</v>
      </c>
      <c r="B445" s="341"/>
      <c r="C445" s="341"/>
      <c r="D445" s="341"/>
      <c r="E445" s="341"/>
      <c r="F445" s="341"/>
      <c r="G445" s="341"/>
      <c r="H445" s="341"/>
      <c r="I445" s="341"/>
      <c r="J445" s="341"/>
      <c r="K445" s="341"/>
      <c r="L445" s="341"/>
      <c r="M445" s="341"/>
    </row>
    <row r="446" spans="1:13" ht="15" customHeight="1">
      <c r="A446" s="341" t="s">
        <v>373</v>
      </c>
      <c r="B446" s="341"/>
      <c r="C446" s="341"/>
      <c r="D446" s="341"/>
      <c r="E446" s="341"/>
      <c r="F446" s="341"/>
      <c r="G446" s="341"/>
      <c r="H446" s="341"/>
      <c r="I446" s="341"/>
      <c r="J446" s="341"/>
      <c r="K446" s="341"/>
      <c r="L446" s="341"/>
      <c r="M446" s="341"/>
    </row>
    <row r="447" spans="1:13" ht="15" customHeight="1">
      <c r="A447" s="341" t="str">
        <f>A3</f>
        <v>Nómina que corresponde a la 2DA (SEGUNDA) quincena del mes de AGOSTO de 2020.</v>
      </c>
      <c r="B447" s="341"/>
      <c r="C447" s="341"/>
      <c r="D447" s="341"/>
      <c r="E447" s="341"/>
      <c r="F447" s="341"/>
      <c r="G447" s="341"/>
      <c r="H447" s="341"/>
      <c r="I447" s="341"/>
      <c r="J447" s="341"/>
      <c r="K447" s="341"/>
      <c r="L447" s="341"/>
      <c r="M447" s="341"/>
    </row>
    <row r="448" spans="1:13" ht="15" customHeight="1">
      <c r="A448" s="342" t="s">
        <v>164</v>
      </c>
      <c r="B448" s="342"/>
      <c r="C448" s="342"/>
      <c r="D448" s="342"/>
      <c r="E448" s="342"/>
      <c r="F448" s="342"/>
      <c r="G448" s="342"/>
      <c r="H448" s="342"/>
      <c r="I448" s="342"/>
      <c r="J448" s="342"/>
      <c r="K448" s="342"/>
      <c r="L448" s="342"/>
      <c r="M448" s="342"/>
    </row>
    <row r="449" spans="1:13" ht="18.75" customHeight="1">
      <c r="A449" s="48" t="s">
        <v>8</v>
      </c>
      <c r="B449" s="44" t="s">
        <v>23</v>
      </c>
      <c r="C449" s="44" t="s">
        <v>17</v>
      </c>
      <c r="D449" s="44" t="s">
        <v>18</v>
      </c>
      <c r="E449" s="48" t="s">
        <v>0</v>
      </c>
      <c r="F449" s="48" t="s">
        <v>1</v>
      </c>
      <c r="G449" s="48" t="s">
        <v>2</v>
      </c>
      <c r="H449" s="48" t="s">
        <v>3</v>
      </c>
      <c r="I449" s="48" t="s">
        <v>4</v>
      </c>
      <c r="J449" s="189" t="s">
        <v>72</v>
      </c>
      <c r="K449" s="204" t="s">
        <v>283</v>
      </c>
      <c r="L449" s="48" t="s">
        <v>5</v>
      </c>
      <c r="M449" s="48" t="s">
        <v>6</v>
      </c>
    </row>
    <row r="450" spans="1:13" ht="49.5" customHeight="1" thickBot="1">
      <c r="A450" s="54" t="s">
        <v>721</v>
      </c>
      <c r="B450" s="54">
        <v>1</v>
      </c>
      <c r="C450" s="54">
        <v>1</v>
      </c>
      <c r="D450" s="54"/>
      <c r="E450" s="57" t="s">
        <v>380</v>
      </c>
      <c r="F450" s="73" t="s">
        <v>381</v>
      </c>
      <c r="G450" s="69">
        <v>6373</v>
      </c>
      <c r="H450" s="55">
        <v>210</v>
      </c>
      <c r="I450" s="55"/>
      <c r="J450" s="55"/>
      <c r="K450" s="55"/>
      <c r="L450" s="55">
        <f>G450-H450+I450</f>
        <v>6163</v>
      </c>
      <c r="M450" s="97"/>
    </row>
    <row r="451" spans="1:13" ht="49.5" customHeight="1" thickBot="1">
      <c r="A451" s="54" t="s">
        <v>722</v>
      </c>
      <c r="B451" s="5">
        <v>1</v>
      </c>
      <c r="C451" s="5">
        <v>1</v>
      </c>
      <c r="D451" s="5"/>
      <c r="E451" s="29" t="s">
        <v>188</v>
      </c>
      <c r="F451" s="30" t="s">
        <v>151</v>
      </c>
      <c r="G451" s="37">
        <v>5848</v>
      </c>
      <c r="H451" s="34">
        <v>175</v>
      </c>
      <c r="I451" s="34"/>
      <c r="J451" s="34"/>
      <c r="K451" s="34"/>
      <c r="L451" s="34">
        <f aca="true" t="shared" si="32" ref="L451:L459">G451-H451+I451</f>
        <v>5673</v>
      </c>
      <c r="M451" s="12"/>
    </row>
    <row r="452" spans="1:13" ht="49.5" customHeight="1" thickBot="1">
      <c r="A452" s="54" t="s">
        <v>723</v>
      </c>
      <c r="B452" s="5">
        <v>1</v>
      </c>
      <c r="C452" s="5">
        <v>1</v>
      </c>
      <c r="D452" s="5"/>
      <c r="E452" s="29" t="s">
        <v>165</v>
      </c>
      <c r="F452" s="33" t="s">
        <v>109</v>
      </c>
      <c r="G452" s="37">
        <v>3375</v>
      </c>
      <c r="H452" s="34"/>
      <c r="I452" s="34">
        <v>130</v>
      </c>
      <c r="J452" s="34"/>
      <c r="K452" s="34"/>
      <c r="L452" s="34">
        <f t="shared" si="32"/>
        <v>3505</v>
      </c>
      <c r="M452" s="21"/>
    </row>
    <row r="453" spans="1:13" ht="49.5" customHeight="1" thickBot="1">
      <c r="A453" s="54" t="s">
        <v>724</v>
      </c>
      <c r="B453" s="5">
        <v>1</v>
      </c>
      <c r="C453" s="5">
        <v>1</v>
      </c>
      <c r="D453" s="5"/>
      <c r="E453" s="29" t="s">
        <v>166</v>
      </c>
      <c r="F453" s="33" t="s">
        <v>109</v>
      </c>
      <c r="G453" s="37">
        <v>3375</v>
      </c>
      <c r="H453" s="34"/>
      <c r="I453" s="34">
        <v>130</v>
      </c>
      <c r="J453" s="34"/>
      <c r="K453" s="34"/>
      <c r="L453" s="34">
        <f t="shared" si="32"/>
        <v>3505</v>
      </c>
      <c r="M453" s="21"/>
    </row>
    <row r="454" spans="1:13" ht="49.5" customHeight="1" thickBot="1">
      <c r="A454" s="54" t="s">
        <v>725</v>
      </c>
      <c r="B454" s="5">
        <v>1</v>
      </c>
      <c r="C454" s="5">
        <v>1</v>
      </c>
      <c r="D454" s="5"/>
      <c r="E454" s="29" t="s">
        <v>168</v>
      </c>
      <c r="F454" s="33" t="s">
        <v>155</v>
      </c>
      <c r="G454" s="37">
        <v>3874</v>
      </c>
      <c r="H454" s="34"/>
      <c r="I454" s="34">
        <v>110</v>
      </c>
      <c r="J454" s="34"/>
      <c r="K454" s="34"/>
      <c r="L454" s="34">
        <f t="shared" si="32"/>
        <v>3984</v>
      </c>
      <c r="M454" s="21"/>
    </row>
    <row r="455" spans="1:13" ht="49.5" customHeight="1" thickBot="1">
      <c r="A455" s="54" t="s">
        <v>726</v>
      </c>
      <c r="B455" s="5">
        <v>1</v>
      </c>
      <c r="C455" s="5">
        <v>1</v>
      </c>
      <c r="D455" s="5"/>
      <c r="E455" s="80" t="s">
        <v>189</v>
      </c>
      <c r="F455" s="84" t="s">
        <v>156</v>
      </c>
      <c r="G455" s="37">
        <v>3822</v>
      </c>
      <c r="H455" s="37"/>
      <c r="I455" s="37">
        <v>110</v>
      </c>
      <c r="J455" s="37"/>
      <c r="K455" s="37"/>
      <c r="L455" s="34">
        <f t="shared" si="32"/>
        <v>3932</v>
      </c>
      <c r="M455" s="21"/>
    </row>
    <row r="456" spans="1:13" ht="49.5" customHeight="1" thickBot="1">
      <c r="A456" s="54" t="s">
        <v>727</v>
      </c>
      <c r="B456" s="5">
        <v>1</v>
      </c>
      <c r="C456" s="5">
        <v>1</v>
      </c>
      <c r="D456" s="5"/>
      <c r="E456" s="80" t="s">
        <v>262</v>
      </c>
      <c r="F456" s="169" t="s">
        <v>396</v>
      </c>
      <c r="G456" s="37">
        <v>4937</v>
      </c>
      <c r="H456" s="37"/>
      <c r="I456" s="37">
        <v>90</v>
      </c>
      <c r="J456" s="37"/>
      <c r="K456" s="37"/>
      <c r="L456" s="34">
        <f t="shared" si="32"/>
        <v>5027</v>
      </c>
      <c r="M456" s="21"/>
    </row>
    <row r="457" spans="1:13" ht="49.5" customHeight="1" thickBot="1">
      <c r="A457" s="54" t="s">
        <v>728</v>
      </c>
      <c r="B457" s="5">
        <v>1</v>
      </c>
      <c r="C457" s="5">
        <v>1</v>
      </c>
      <c r="D457" s="5"/>
      <c r="E457" s="80" t="s">
        <v>281</v>
      </c>
      <c r="F457" s="84" t="s">
        <v>282</v>
      </c>
      <c r="G457" s="37">
        <v>3255</v>
      </c>
      <c r="H457" s="37"/>
      <c r="I457" s="37">
        <v>130</v>
      </c>
      <c r="J457" s="37"/>
      <c r="K457" s="37"/>
      <c r="L457" s="34">
        <f t="shared" si="32"/>
        <v>3385</v>
      </c>
      <c r="M457" s="21"/>
    </row>
    <row r="458" spans="1:13" ht="49.5" customHeight="1" thickBot="1">
      <c r="A458" s="54" t="s">
        <v>729</v>
      </c>
      <c r="B458" s="5">
        <v>1</v>
      </c>
      <c r="C458" s="5">
        <v>1</v>
      </c>
      <c r="D458" s="5"/>
      <c r="E458" s="80" t="s">
        <v>263</v>
      </c>
      <c r="F458" s="169" t="s">
        <v>264</v>
      </c>
      <c r="G458" s="37">
        <v>2236</v>
      </c>
      <c r="H458" s="37"/>
      <c r="I458" s="37">
        <v>150</v>
      </c>
      <c r="J458" s="37"/>
      <c r="K458" s="37"/>
      <c r="L458" s="34">
        <f t="shared" si="32"/>
        <v>2386</v>
      </c>
      <c r="M458" s="21"/>
    </row>
    <row r="459" spans="1:13" ht="49.5" customHeight="1" thickBot="1">
      <c r="A459" s="54" t="s">
        <v>730</v>
      </c>
      <c r="B459" s="5">
        <v>1</v>
      </c>
      <c r="C459" s="5">
        <v>1</v>
      </c>
      <c r="D459" s="5"/>
      <c r="E459" s="29" t="s">
        <v>170</v>
      </c>
      <c r="F459" s="33" t="s">
        <v>102</v>
      </c>
      <c r="G459" s="37">
        <v>3171</v>
      </c>
      <c r="H459" s="37"/>
      <c r="I459" s="37">
        <v>140</v>
      </c>
      <c r="J459" s="37"/>
      <c r="K459" s="37"/>
      <c r="L459" s="37">
        <f t="shared" si="32"/>
        <v>3311</v>
      </c>
      <c r="M459" s="214"/>
    </row>
    <row r="460" spans="1:13" ht="25.5" customHeight="1" thickTop="1">
      <c r="A460" s="104"/>
      <c r="B460" s="104"/>
      <c r="C460" s="104"/>
      <c r="D460" s="104"/>
      <c r="E460" s="105"/>
      <c r="F460" s="142" t="s">
        <v>235</v>
      </c>
      <c r="G460" s="119">
        <f aca="true" t="shared" si="33" ref="G460:L460">SUM(G450:G459)</f>
        <v>40266</v>
      </c>
      <c r="H460" s="119">
        <f t="shared" si="33"/>
        <v>385</v>
      </c>
      <c r="I460" s="119">
        <f t="shared" si="33"/>
        <v>990</v>
      </c>
      <c r="J460" s="119">
        <f t="shared" si="33"/>
        <v>0</v>
      </c>
      <c r="K460" s="119">
        <f t="shared" si="33"/>
        <v>0</v>
      </c>
      <c r="L460" s="119">
        <f t="shared" si="33"/>
        <v>40871</v>
      </c>
      <c r="M460" s="143"/>
    </row>
    <row r="461" spans="1:13" ht="15" customHeight="1">
      <c r="A461" s="345" t="s">
        <v>241</v>
      </c>
      <c r="B461" s="345"/>
      <c r="C461" s="345"/>
      <c r="D461" s="345"/>
      <c r="E461" s="345"/>
      <c r="F461" s="345"/>
      <c r="G461" s="345"/>
      <c r="H461" s="345"/>
      <c r="I461" s="345"/>
      <c r="J461" s="345"/>
      <c r="K461" s="345"/>
      <c r="L461" s="345"/>
      <c r="M461" s="345"/>
    </row>
    <row r="462" spans="1:13" ht="24.75" customHeight="1">
      <c r="A462" s="48" t="s">
        <v>8</v>
      </c>
      <c r="B462" s="44" t="s">
        <v>23</v>
      </c>
      <c r="C462" s="44" t="s">
        <v>17</v>
      </c>
      <c r="D462" s="44" t="s">
        <v>18</v>
      </c>
      <c r="E462" s="48" t="s">
        <v>0</v>
      </c>
      <c r="F462" s="48" t="s">
        <v>1</v>
      </c>
      <c r="G462" s="48" t="s">
        <v>2</v>
      </c>
      <c r="H462" s="48" t="s">
        <v>3</v>
      </c>
      <c r="I462" s="48" t="s">
        <v>4</v>
      </c>
      <c r="J462" s="81" t="s">
        <v>72</v>
      </c>
      <c r="K462" s="204" t="s">
        <v>283</v>
      </c>
      <c r="L462" s="48" t="s">
        <v>5</v>
      </c>
      <c r="M462" s="48" t="s">
        <v>6</v>
      </c>
    </row>
    <row r="463" spans="1:15" ht="49.5" customHeight="1" thickBot="1">
      <c r="A463" s="54" t="s">
        <v>731</v>
      </c>
      <c r="B463" s="54">
        <v>1</v>
      </c>
      <c r="C463" s="54">
        <v>1</v>
      </c>
      <c r="D463" s="54"/>
      <c r="E463" s="57" t="s">
        <v>391</v>
      </c>
      <c r="F463" s="73" t="s">
        <v>388</v>
      </c>
      <c r="G463" s="69">
        <v>6373</v>
      </c>
      <c r="H463" s="55">
        <v>210</v>
      </c>
      <c r="I463" s="55"/>
      <c r="J463" s="55"/>
      <c r="K463" s="55"/>
      <c r="L463" s="55">
        <f>G463-H463+I463</f>
        <v>6163</v>
      </c>
      <c r="M463" s="269"/>
      <c r="N463" s="218"/>
      <c r="O463" s="2" t="s">
        <v>488</v>
      </c>
    </row>
    <row r="464" spans="1:14" s="5" customFormat="1" ht="49.5" customHeight="1" thickBot="1">
      <c r="A464" s="54" t="s">
        <v>732</v>
      </c>
      <c r="B464" s="5">
        <v>1</v>
      </c>
      <c r="C464" s="5">
        <v>1</v>
      </c>
      <c r="E464" s="80" t="s">
        <v>276</v>
      </c>
      <c r="F464" s="169" t="s">
        <v>347</v>
      </c>
      <c r="G464" s="37">
        <v>2777</v>
      </c>
      <c r="H464" s="37"/>
      <c r="I464" s="37">
        <v>155</v>
      </c>
      <c r="J464" s="37"/>
      <c r="K464" s="37"/>
      <c r="L464" s="34">
        <f>G464-H464+I464</f>
        <v>2932</v>
      </c>
      <c r="M464" s="165"/>
      <c r="N464" s="218"/>
    </row>
    <row r="465" spans="1:14" s="5" customFormat="1" ht="49.5" customHeight="1" thickBot="1">
      <c r="A465" s="54" t="s">
        <v>733</v>
      </c>
      <c r="B465" s="5">
        <v>1</v>
      </c>
      <c r="D465" s="5">
        <v>1</v>
      </c>
      <c r="E465" s="80" t="s">
        <v>308</v>
      </c>
      <c r="F465" s="169" t="s">
        <v>486</v>
      </c>
      <c r="G465" s="37">
        <v>2592</v>
      </c>
      <c r="H465" s="37"/>
      <c r="I465" s="37">
        <v>95</v>
      </c>
      <c r="J465" s="37"/>
      <c r="K465" s="37"/>
      <c r="L465" s="34">
        <f>G465-H465+I465</f>
        <v>2687</v>
      </c>
      <c r="M465" s="165"/>
      <c r="N465" s="218"/>
    </row>
    <row r="466" spans="1:13" ht="25.5" customHeight="1" thickBot="1" thickTop="1">
      <c r="A466" s="104"/>
      <c r="B466" s="104"/>
      <c r="C466" s="104"/>
      <c r="D466" s="104"/>
      <c r="E466" s="129"/>
      <c r="F466" s="144" t="s">
        <v>236</v>
      </c>
      <c r="G466" s="166">
        <f aca="true" t="shared" si="34" ref="G466:L466">SUM(G463:G465)</f>
        <v>11742</v>
      </c>
      <c r="H466" s="166">
        <f t="shared" si="34"/>
        <v>210</v>
      </c>
      <c r="I466" s="166">
        <f t="shared" si="34"/>
        <v>250</v>
      </c>
      <c r="J466" s="166">
        <f t="shared" si="34"/>
        <v>0</v>
      </c>
      <c r="K466" s="166">
        <f t="shared" si="34"/>
        <v>0</v>
      </c>
      <c r="L466" s="166">
        <f t="shared" si="34"/>
        <v>11782</v>
      </c>
      <c r="M466" s="143"/>
    </row>
    <row r="467" spans="1:13" ht="25.5" customHeight="1" thickTop="1">
      <c r="A467" s="113"/>
      <c r="B467" s="106">
        <f>SUM(B450:B465)</f>
        <v>13</v>
      </c>
      <c r="C467" s="106">
        <f>SUM(C450:C464)</f>
        <v>12</v>
      </c>
      <c r="D467" s="106">
        <f>SUM(D450:D465)</f>
        <v>1</v>
      </c>
      <c r="E467" s="114"/>
      <c r="F467" s="137" t="s">
        <v>237</v>
      </c>
      <c r="G467" s="138">
        <f aca="true" t="shared" si="35" ref="G467:L467">SUM(G460+G466)</f>
        <v>52008</v>
      </c>
      <c r="H467" s="138">
        <f t="shared" si="35"/>
        <v>595</v>
      </c>
      <c r="I467" s="138">
        <f t="shared" si="35"/>
        <v>1240</v>
      </c>
      <c r="J467" s="138">
        <f t="shared" si="35"/>
        <v>0</v>
      </c>
      <c r="K467" s="138">
        <f t="shared" si="35"/>
        <v>0</v>
      </c>
      <c r="L467" s="138">
        <f t="shared" si="35"/>
        <v>52653</v>
      </c>
      <c r="M467" s="145"/>
    </row>
    <row r="468" spans="1:13" ht="15" customHeight="1">
      <c r="A468" s="336" t="s">
        <v>10</v>
      </c>
      <c r="B468" s="336"/>
      <c r="C468" s="336"/>
      <c r="D468" s="336"/>
      <c r="E468" s="336"/>
      <c r="F468" s="336"/>
      <c r="G468" s="336"/>
      <c r="H468" s="336"/>
      <c r="I468" s="336"/>
      <c r="J468" s="336"/>
      <c r="K468" s="336"/>
      <c r="L468" s="336"/>
      <c r="M468" s="336"/>
    </row>
    <row r="469" spans="1:13" ht="15" customHeight="1">
      <c r="A469" s="336" t="s">
        <v>373</v>
      </c>
      <c r="B469" s="336"/>
      <c r="C469" s="336"/>
      <c r="D469" s="336"/>
      <c r="E469" s="336"/>
      <c r="F469" s="336"/>
      <c r="G469" s="336"/>
      <c r="H469" s="336"/>
      <c r="I469" s="336"/>
      <c r="J469" s="336"/>
      <c r="K469" s="336"/>
      <c r="L469" s="336"/>
      <c r="M469" s="336"/>
    </row>
    <row r="470" spans="1:13" ht="15" customHeight="1">
      <c r="A470" s="336" t="str">
        <f>A3</f>
        <v>Nómina que corresponde a la 2DA (SEGUNDA) quincena del mes de AGOSTO de 2020.</v>
      </c>
      <c r="B470" s="336"/>
      <c r="C470" s="336"/>
      <c r="D470" s="336"/>
      <c r="E470" s="336"/>
      <c r="F470" s="336"/>
      <c r="G470" s="336"/>
      <c r="H470" s="336"/>
      <c r="I470" s="336"/>
      <c r="J470" s="336"/>
      <c r="K470" s="336"/>
      <c r="L470" s="336"/>
      <c r="M470" s="336"/>
    </row>
    <row r="471" spans="1:13" ht="15" customHeight="1">
      <c r="A471" s="342" t="s">
        <v>184</v>
      </c>
      <c r="B471" s="342"/>
      <c r="C471" s="342"/>
      <c r="D471" s="342"/>
      <c r="E471" s="342"/>
      <c r="F471" s="342"/>
      <c r="G471" s="342"/>
      <c r="H471" s="342"/>
      <c r="I471" s="342"/>
      <c r="J471" s="342"/>
      <c r="K471" s="342"/>
      <c r="L471" s="342"/>
      <c r="M471" s="342"/>
    </row>
    <row r="472" spans="1:13" ht="24.75" customHeight="1">
      <c r="A472" s="48" t="s">
        <v>8</v>
      </c>
      <c r="B472" s="44" t="s">
        <v>23</v>
      </c>
      <c r="C472" s="44" t="s">
        <v>17</v>
      </c>
      <c r="D472" s="44" t="s">
        <v>18</v>
      </c>
      <c r="E472" s="48" t="s">
        <v>0</v>
      </c>
      <c r="F472" s="48" t="s">
        <v>1</v>
      </c>
      <c r="G472" s="48" t="s">
        <v>2</v>
      </c>
      <c r="H472" s="48" t="s">
        <v>3</v>
      </c>
      <c r="I472" s="48" t="s">
        <v>4</v>
      </c>
      <c r="J472" s="81" t="s">
        <v>72</v>
      </c>
      <c r="K472" s="204" t="s">
        <v>283</v>
      </c>
      <c r="L472" s="48" t="s">
        <v>5</v>
      </c>
      <c r="M472" s="231" t="s">
        <v>6</v>
      </c>
    </row>
    <row r="473" spans="1:13" ht="52.5" customHeight="1" thickBot="1">
      <c r="A473" s="5" t="s">
        <v>734</v>
      </c>
      <c r="B473" s="5">
        <v>1</v>
      </c>
      <c r="C473" s="5"/>
      <c r="D473" s="5">
        <v>1</v>
      </c>
      <c r="E473" s="29" t="s">
        <v>192</v>
      </c>
      <c r="F473" s="233" t="s">
        <v>191</v>
      </c>
      <c r="G473" s="34">
        <v>1475</v>
      </c>
      <c r="H473" s="34"/>
      <c r="I473" s="34">
        <v>175</v>
      </c>
      <c r="J473" s="36"/>
      <c r="K473" s="36"/>
      <c r="L473" s="37">
        <f aca="true" t="shared" si="36" ref="L473:L512">G473-H473+I473</f>
        <v>1650</v>
      </c>
      <c r="M473" s="102"/>
    </row>
    <row r="474" spans="1:13" ht="44.25" customHeight="1" thickBot="1">
      <c r="A474" s="5" t="s">
        <v>735</v>
      </c>
      <c r="B474" s="5">
        <v>1</v>
      </c>
      <c r="C474" s="5">
        <v>1</v>
      </c>
      <c r="D474" s="5"/>
      <c r="E474" s="29" t="s">
        <v>193</v>
      </c>
      <c r="F474" s="233" t="s">
        <v>191</v>
      </c>
      <c r="G474" s="34">
        <v>1475</v>
      </c>
      <c r="H474" s="34"/>
      <c r="I474" s="34">
        <v>175</v>
      </c>
      <c r="J474" s="36"/>
      <c r="K474" s="36"/>
      <c r="L474" s="37">
        <f t="shared" si="36"/>
        <v>1650</v>
      </c>
      <c r="M474" s="103"/>
    </row>
    <row r="475" spans="1:13" ht="40.5" customHeight="1" thickBot="1">
      <c r="A475" s="5" t="s">
        <v>736</v>
      </c>
      <c r="B475" s="5">
        <v>1</v>
      </c>
      <c r="C475" s="5"/>
      <c r="D475" s="5">
        <v>1</v>
      </c>
      <c r="E475" s="29" t="s">
        <v>194</v>
      </c>
      <c r="F475" s="233" t="s">
        <v>191</v>
      </c>
      <c r="G475" s="34">
        <v>1958</v>
      </c>
      <c r="H475" s="34"/>
      <c r="I475" s="34">
        <v>167</v>
      </c>
      <c r="J475" s="36"/>
      <c r="K475" s="36"/>
      <c r="L475" s="37">
        <f t="shared" si="36"/>
        <v>2125</v>
      </c>
      <c r="M475" s="103"/>
    </row>
    <row r="476" spans="1:13" ht="39.75" customHeight="1" thickBot="1">
      <c r="A476" s="5" t="s">
        <v>737</v>
      </c>
      <c r="B476" s="5">
        <v>1</v>
      </c>
      <c r="C476" s="5">
        <v>1</v>
      </c>
      <c r="D476" s="5"/>
      <c r="E476" s="29" t="s">
        <v>195</v>
      </c>
      <c r="F476" s="233" t="s">
        <v>191</v>
      </c>
      <c r="G476" s="34">
        <v>2966</v>
      </c>
      <c r="H476" s="34"/>
      <c r="I476" s="34">
        <v>142</v>
      </c>
      <c r="J476" s="36"/>
      <c r="K476" s="36"/>
      <c r="L476" s="37">
        <f t="shared" si="36"/>
        <v>3108</v>
      </c>
      <c r="M476" s="103"/>
    </row>
    <row r="477" spans="1:13" ht="52.5" customHeight="1" thickBot="1">
      <c r="A477" s="5" t="s">
        <v>738</v>
      </c>
      <c r="B477" s="5">
        <v>1</v>
      </c>
      <c r="C477" s="5"/>
      <c r="D477" s="5">
        <v>1</v>
      </c>
      <c r="E477" s="29" t="s">
        <v>196</v>
      </c>
      <c r="F477" s="233" t="s">
        <v>191</v>
      </c>
      <c r="G477" s="34">
        <v>1312</v>
      </c>
      <c r="H477" s="34"/>
      <c r="I477" s="34">
        <v>175</v>
      </c>
      <c r="J477" s="36"/>
      <c r="K477" s="36"/>
      <c r="L477" s="37">
        <f t="shared" si="36"/>
        <v>1487</v>
      </c>
      <c r="M477" s="103"/>
    </row>
    <row r="478" spans="1:13" ht="44.25" customHeight="1" thickBot="1">
      <c r="A478" s="5" t="s">
        <v>739</v>
      </c>
      <c r="B478" s="5">
        <v>1</v>
      </c>
      <c r="C478" s="5">
        <v>1</v>
      </c>
      <c r="D478" s="5"/>
      <c r="E478" s="29" t="s">
        <v>197</v>
      </c>
      <c r="F478" s="233" t="s">
        <v>191</v>
      </c>
      <c r="G478" s="34">
        <v>3444</v>
      </c>
      <c r="H478" s="34"/>
      <c r="I478" s="34">
        <v>129</v>
      </c>
      <c r="J478" s="36"/>
      <c r="K478" s="36"/>
      <c r="L478" s="37">
        <f t="shared" si="36"/>
        <v>3573</v>
      </c>
      <c r="M478" s="103"/>
    </row>
    <row r="479" spans="1:13" ht="45" customHeight="1" thickBot="1">
      <c r="A479" s="5" t="s">
        <v>740</v>
      </c>
      <c r="B479" s="5">
        <v>1</v>
      </c>
      <c r="C479" s="5">
        <v>1</v>
      </c>
      <c r="D479" s="5"/>
      <c r="E479" s="29" t="s">
        <v>198</v>
      </c>
      <c r="F479" s="233" t="s">
        <v>191</v>
      </c>
      <c r="G479" s="34">
        <v>4205</v>
      </c>
      <c r="H479" s="34"/>
      <c r="I479" s="34">
        <v>90</v>
      </c>
      <c r="J479" s="36"/>
      <c r="K479" s="36"/>
      <c r="L479" s="37">
        <f t="shared" si="36"/>
        <v>4295</v>
      </c>
      <c r="M479" s="103"/>
    </row>
    <row r="480" spans="1:13" ht="52.5" customHeight="1" thickBot="1">
      <c r="A480" s="5" t="s">
        <v>741</v>
      </c>
      <c r="B480" s="5">
        <v>1</v>
      </c>
      <c r="C480" s="5"/>
      <c r="D480" s="5">
        <v>1</v>
      </c>
      <c r="E480" s="29" t="s">
        <v>199</v>
      </c>
      <c r="F480" s="233" t="s">
        <v>191</v>
      </c>
      <c r="G480" s="34">
        <v>1548</v>
      </c>
      <c r="H480" s="34"/>
      <c r="I480" s="34">
        <v>175</v>
      </c>
      <c r="J480" s="36"/>
      <c r="K480" s="36"/>
      <c r="L480" s="37">
        <f t="shared" si="36"/>
        <v>1723</v>
      </c>
      <c r="M480" s="103"/>
    </row>
    <row r="481" spans="1:13" ht="52.5" customHeight="1" thickBot="1">
      <c r="A481" s="5" t="s">
        <v>742</v>
      </c>
      <c r="B481" s="5">
        <v>1</v>
      </c>
      <c r="C481" s="5">
        <v>1</v>
      </c>
      <c r="D481" s="5"/>
      <c r="E481" s="29" t="s">
        <v>200</v>
      </c>
      <c r="F481" s="233" t="s">
        <v>191</v>
      </c>
      <c r="G481" s="34">
        <v>4530</v>
      </c>
      <c r="H481" s="34"/>
      <c r="I481" s="34">
        <v>90</v>
      </c>
      <c r="J481" s="36"/>
      <c r="K481" s="36"/>
      <c r="L481" s="37">
        <f t="shared" si="36"/>
        <v>4620</v>
      </c>
      <c r="M481" s="103"/>
    </row>
    <row r="482" spans="1:13" ht="52.5" customHeight="1" thickBot="1">
      <c r="A482" s="5" t="s">
        <v>743</v>
      </c>
      <c r="B482" s="5">
        <v>1</v>
      </c>
      <c r="C482" s="5">
        <v>1</v>
      </c>
      <c r="D482" s="5"/>
      <c r="E482" s="29" t="s">
        <v>201</v>
      </c>
      <c r="F482" s="233" t="s">
        <v>191</v>
      </c>
      <c r="G482" s="34">
        <v>4205</v>
      </c>
      <c r="H482" s="34"/>
      <c r="I482" s="34">
        <v>90</v>
      </c>
      <c r="J482" s="36"/>
      <c r="K482" s="36"/>
      <c r="L482" s="37">
        <f t="shared" si="36"/>
        <v>4295</v>
      </c>
      <c r="M482" s="102"/>
    </row>
    <row r="483" spans="1:13" ht="52.5" customHeight="1" thickBot="1">
      <c r="A483" s="5" t="s">
        <v>744</v>
      </c>
      <c r="B483" s="5">
        <v>1</v>
      </c>
      <c r="C483" s="5">
        <v>1</v>
      </c>
      <c r="D483" s="5"/>
      <c r="E483" s="29" t="s">
        <v>202</v>
      </c>
      <c r="F483" s="233" t="s">
        <v>191</v>
      </c>
      <c r="G483" s="34">
        <v>4205</v>
      </c>
      <c r="H483" s="34"/>
      <c r="I483" s="34">
        <v>90</v>
      </c>
      <c r="J483" s="36"/>
      <c r="K483" s="36"/>
      <c r="L483" s="37">
        <f t="shared" si="36"/>
        <v>4295</v>
      </c>
      <c r="M483" s="103"/>
    </row>
    <row r="484" spans="1:13" ht="52.5" customHeight="1" thickBot="1">
      <c r="A484" s="5" t="s">
        <v>745</v>
      </c>
      <c r="B484" s="5">
        <v>1</v>
      </c>
      <c r="C484" s="5">
        <v>1</v>
      </c>
      <c r="D484" s="5"/>
      <c r="E484" s="29" t="s">
        <v>203</v>
      </c>
      <c r="F484" s="233" t="s">
        <v>191</v>
      </c>
      <c r="G484" s="34">
        <v>4205</v>
      </c>
      <c r="H484" s="34"/>
      <c r="I484" s="34">
        <v>90</v>
      </c>
      <c r="J484" s="36"/>
      <c r="K484" s="36"/>
      <c r="L484" s="37">
        <f>G484-H484+I484</f>
        <v>4295</v>
      </c>
      <c r="M484" s="103"/>
    </row>
    <row r="485" spans="1:13" ht="52.5" customHeight="1" thickBot="1">
      <c r="A485" s="5" t="s">
        <v>746</v>
      </c>
      <c r="B485" s="5">
        <v>1</v>
      </c>
      <c r="C485" s="5">
        <v>1</v>
      </c>
      <c r="D485" s="5"/>
      <c r="E485" s="29" t="s">
        <v>204</v>
      </c>
      <c r="F485" s="233" t="s">
        <v>191</v>
      </c>
      <c r="G485" s="34">
        <v>3874</v>
      </c>
      <c r="H485" s="34"/>
      <c r="I485" s="34">
        <v>111</v>
      </c>
      <c r="J485" s="36"/>
      <c r="K485" s="36"/>
      <c r="L485" s="37">
        <f t="shared" si="36"/>
        <v>3985</v>
      </c>
      <c r="M485" s="226"/>
    </row>
    <row r="486" spans="1:13" ht="52.5" customHeight="1" thickBot="1">
      <c r="A486" s="5" t="s">
        <v>747</v>
      </c>
      <c r="B486" s="5">
        <v>1</v>
      </c>
      <c r="C486" s="5">
        <v>1</v>
      </c>
      <c r="D486" s="5"/>
      <c r="E486" s="29" t="s">
        <v>205</v>
      </c>
      <c r="F486" s="233" t="s">
        <v>191</v>
      </c>
      <c r="G486" s="34">
        <v>5733</v>
      </c>
      <c r="H486" s="34">
        <v>175</v>
      </c>
      <c r="I486" s="34"/>
      <c r="J486" s="34"/>
      <c r="K486" s="34"/>
      <c r="L486" s="37">
        <f t="shared" si="36"/>
        <v>5558</v>
      </c>
      <c r="M486" s="102"/>
    </row>
    <row r="487" spans="1:13" ht="52.5" customHeight="1" thickBot="1">
      <c r="A487" s="5" t="s">
        <v>748</v>
      </c>
      <c r="B487" s="5">
        <v>1</v>
      </c>
      <c r="C487" s="5"/>
      <c r="D487" s="5">
        <v>1</v>
      </c>
      <c r="E487" s="40" t="s">
        <v>206</v>
      </c>
      <c r="F487" s="233" t="s">
        <v>191</v>
      </c>
      <c r="G487" s="34">
        <v>2882</v>
      </c>
      <c r="H487" s="34"/>
      <c r="I487" s="34">
        <v>142</v>
      </c>
      <c r="J487" s="34"/>
      <c r="K487" s="34"/>
      <c r="L487" s="37">
        <f t="shared" si="36"/>
        <v>3024</v>
      </c>
      <c r="M487" s="103"/>
    </row>
    <row r="488" spans="1:13" ht="52.5" customHeight="1" thickBot="1">
      <c r="A488" s="5" t="s">
        <v>749</v>
      </c>
      <c r="B488" s="5">
        <v>1</v>
      </c>
      <c r="C488" s="5">
        <v>1</v>
      </c>
      <c r="D488" s="5"/>
      <c r="E488" s="40" t="s">
        <v>207</v>
      </c>
      <c r="F488" s="233" t="s">
        <v>191</v>
      </c>
      <c r="G488" s="34">
        <v>5654</v>
      </c>
      <c r="H488" s="34">
        <v>175</v>
      </c>
      <c r="I488" s="34"/>
      <c r="J488" s="34"/>
      <c r="K488" s="34"/>
      <c r="L488" s="37">
        <f t="shared" si="36"/>
        <v>5479</v>
      </c>
      <c r="M488" s="103"/>
    </row>
    <row r="489" spans="1:18" ht="52.5" customHeight="1" thickBot="1">
      <c r="A489" s="5" t="s">
        <v>750</v>
      </c>
      <c r="B489" s="5">
        <v>1</v>
      </c>
      <c r="C489" s="5">
        <v>1</v>
      </c>
      <c r="D489" s="5"/>
      <c r="E489" s="40" t="s">
        <v>208</v>
      </c>
      <c r="F489" s="233" t="s">
        <v>191</v>
      </c>
      <c r="G489" s="34">
        <v>4483</v>
      </c>
      <c r="H489" s="34"/>
      <c r="I489" s="34">
        <v>90</v>
      </c>
      <c r="J489" s="34"/>
      <c r="K489" s="34"/>
      <c r="L489" s="37">
        <f t="shared" si="36"/>
        <v>4573</v>
      </c>
      <c r="M489" s="103"/>
      <c r="R489" s="2" t="s">
        <v>475</v>
      </c>
    </row>
    <row r="490" spans="1:13" ht="52.5" customHeight="1" thickBot="1">
      <c r="A490" s="5" t="s">
        <v>751</v>
      </c>
      <c r="B490" s="5">
        <v>1</v>
      </c>
      <c r="C490" s="5">
        <v>1</v>
      </c>
      <c r="D490" s="5"/>
      <c r="E490" s="29" t="s">
        <v>209</v>
      </c>
      <c r="F490" s="233" t="s">
        <v>191</v>
      </c>
      <c r="G490" s="34">
        <v>4205</v>
      </c>
      <c r="H490" s="34"/>
      <c r="I490" s="34">
        <v>90</v>
      </c>
      <c r="J490" s="34"/>
      <c r="K490" s="34"/>
      <c r="L490" s="37">
        <f t="shared" si="36"/>
        <v>4295</v>
      </c>
      <c r="M490" s="103"/>
    </row>
    <row r="491" spans="1:13" ht="52.5" customHeight="1" thickBot="1">
      <c r="A491" s="5" t="s">
        <v>752</v>
      </c>
      <c r="B491" s="5">
        <v>1</v>
      </c>
      <c r="C491" s="5">
        <v>1</v>
      </c>
      <c r="D491" s="5"/>
      <c r="E491" s="29" t="s">
        <v>210</v>
      </c>
      <c r="F491" s="233" t="s">
        <v>191</v>
      </c>
      <c r="G491" s="34">
        <v>3564</v>
      </c>
      <c r="H491" s="34"/>
      <c r="I491" s="34">
        <v>129</v>
      </c>
      <c r="J491" s="34"/>
      <c r="K491" s="34"/>
      <c r="L491" s="37">
        <f t="shared" si="36"/>
        <v>3693</v>
      </c>
      <c r="M491" s="102"/>
    </row>
    <row r="492" spans="1:13" ht="52.5" customHeight="1" thickBot="1">
      <c r="A492" s="5" t="s">
        <v>753</v>
      </c>
      <c r="B492" s="5">
        <v>1</v>
      </c>
      <c r="C492" s="5">
        <v>1</v>
      </c>
      <c r="D492" s="5"/>
      <c r="E492" s="29" t="s">
        <v>211</v>
      </c>
      <c r="F492" s="233" t="s">
        <v>191</v>
      </c>
      <c r="G492" s="34">
        <v>3601</v>
      </c>
      <c r="H492" s="34"/>
      <c r="I492" s="34">
        <v>129</v>
      </c>
      <c r="J492" s="34"/>
      <c r="K492" s="34"/>
      <c r="L492" s="37">
        <f t="shared" si="36"/>
        <v>3730</v>
      </c>
      <c r="M492" s="103"/>
    </row>
    <row r="493" spans="1:13" ht="52.5" customHeight="1" thickBot="1">
      <c r="A493" s="5" t="s">
        <v>754</v>
      </c>
      <c r="B493" s="5">
        <v>1</v>
      </c>
      <c r="C493" s="5">
        <v>1</v>
      </c>
      <c r="D493" s="5"/>
      <c r="E493" s="29" t="s">
        <v>277</v>
      </c>
      <c r="F493" s="233" t="s">
        <v>191</v>
      </c>
      <c r="G493" s="34">
        <v>7812</v>
      </c>
      <c r="H493" s="34">
        <v>350</v>
      </c>
      <c r="I493" s="34"/>
      <c r="J493" s="34"/>
      <c r="K493" s="34"/>
      <c r="L493" s="37">
        <f t="shared" si="36"/>
        <v>7462</v>
      </c>
      <c r="M493" s="103"/>
    </row>
    <row r="494" spans="1:13" ht="52.5" customHeight="1" thickBot="1">
      <c r="A494" s="5" t="s">
        <v>755</v>
      </c>
      <c r="B494" s="5">
        <v>1</v>
      </c>
      <c r="C494" s="5"/>
      <c r="D494" s="5">
        <v>1</v>
      </c>
      <c r="E494" s="29" t="s">
        <v>278</v>
      </c>
      <c r="F494" s="233" t="s">
        <v>191</v>
      </c>
      <c r="G494" s="34">
        <v>2525</v>
      </c>
      <c r="H494" s="34"/>
      <c r="I494" s="34">
        <v>142</v>
      </c>
      <c r="J494" s="34"/>
      <c r="K494" s="34"/>
      <c r="L494" s="37">
        <f t="shared" si="36"/>
        <v>2667</v>
      </c>
      <c r="M494" s="196"/>
    </row>
    <row r="495" spans="1:13" ht="52.5" customHeight="1" thickBot="1">
      <c r="A495" s="5" t="s">
        <v>756</v>
      </c>
      <c r="B495" s="5">
        <v>1</v>
      </c>
      <c r="C495" s="5">
        <v>1</v>
      </c>
      <c r="D495" s="5"/>
      <c r="E495" s="80" t="s">
        <v>113</v>
      </c>
      <c r="F495" s="233" t="s">
        <v>191</v>
      </c>
      <c r="G495" s="37">
        <v>4205</v>
      </c>
      <c r="H495" s="37"/>
      <c r="I495" s="37">
        <v>90</v>
      </c>
      <c r="J495" s="37"/>
      <c r="K495" s="37"/>
      <c r="L495" s="37">
        <f aca="true" t="shared" si="37" ref="L495:L503">G495-H495+I495</f>
        <v>4295</v>
      </c>
      <c r="M495" s="95"/>
    </row>
    <row r="496" spans="1:13" ht="52.5" customHeight="1" thickBot="1">
      <c r="A496" s="5" t="s">
        <v>757</v>
      </c>
      <c r="B496" s="8">
        <v>1</v>
      </c>
      <c r="C496" s="8">
        <v>1</v>
      </c>
      <c r="D496" s="8"/>
      <c r="E496" s="49" t="s">
        <v>53</v>
      </c>
      <c r="F496" s="234" t="s">
        <v>311</v>
      </c>
      <c r="G496" s="41">
        <v>3604</v>
      </c>
      <c r="H496" s="82"/>
      <c r="I496" s="82">
        <v>90</v>
      </c>
      <c r="J496" s="82"/>
      <c r="K496" s="82"/>
      <c r="L496" s="37">
        <f t="shared" si="37"/>
        <v>3694</v>
      </c>
      <c r="M496" s="221"/>
    </row>
    <row r="497" spans="1:13" ht="52.5" customHeight="1" thickBot="1">
      <c r="A497" s="5" t="s">
        <v>758</v>
      </c>
      <c r="B497" s="8">
        <v>1</v>
      </c>
      <c r="C497" s="8"/>
      <c r="D497" s="8">
        <v>1</v>
      </c>
      <c r="E497" s="49" t="s">
        <v>323</v>
      </c>
      <c r="F497" s="234" t="s">
        <v>311</v>
      </c>
      <c r="G497" s="41">
        <v>3155</v>
      </c>
      <c r="H497" s="82"/>
      <c r="I497" s="82">
        <v>138</v>
      </c>
      <c r="J497" s="82"/>
      <c r="K497" s="82"/>
      <c r="L497" s="37">
        <f t="shared" si="37"/>
        <v>3293</v>
      </c>
      <c r="M497" s="221"/>
    </row>
    <row r="498" spans="1:13" ht="52.5" customHeight="1" thickBot="1">
      <c r="A498" s="5" t="s">
        <v>759</v>
      </c>
      <c r="B498" s="13">
        <v>1</v>
      </c>
      <c r="C498" s="13">
        <v>1</v>
      </c>
      <c r="D498" s="13"/>
      <c r="E498" s="227" t="s">
        <v>127</v>
      </c>
      <c r="F498" s="235" t="s">
        <v>311</v>
      </c>
      <c r="G498" s="89">
        <v>3533</v>
      </c>
      <c r="H498" s="89"/>
      <c r="I498" s="89">
        <v>129</v>
      </c>
      <c r="J498" s="89"/>
      <c r="K498" s="89"/>
      <c r="L498" s="37">
        <f t="shared" si="37"/>
        <v>3662</v>
      </c>
      <c r="M498" s="95"/>
    </row>
    <row r="499" spans="1:13" ht="52.5" customHeight="1" thickBot="1">
      <c r="A499" s="5" t="s">
        <v>760</v>
      </c>
      <c r="B499" s="5">
        <v>1</v>
      </c>
      <c r="C499" s="5">
        <v>1</v>
      </c>
      <c r="D499" s="5"/>
      <c r="E499" s="29" t="s">
        <v>167</v>
      </c>
      <c r="F499" s="236" t="s">
        <v>326</v>
      </c>
      <c r="G499" s="37">
        <v>2520</v>
      </c>
      <c r="H499" s="37"/>
      <c r="I499" s="37">
        <v>129</v>
      </c>
      <c r="J499" s="37"/>
      <c r="K499" s="37"/>
      <c r="L499" s="34">
        <f t="shared" si="37"/>
        <v>2649</v>
      </c>
      <c r="M499" s="21"/>
    </row>
    <row r="500" spans="1:13" ht="52.5" customHeight="1" thickBot="1">
      <c r="A500" s="5" t="s">
        <v>761</v>
      </c>
      <c r="B500" s="5">
        <v>1</v>
      </c>
      <c r="C500" s="5">
        <v>1</v>
      </c>
      <c r="D500" s="5"/>
      <c r="E500" s="29" t="s">
        <v>163</v>
      </c>
      <c r="F500" s="236" t="s">
        <v>326</v>
      </c>
      <c r="G500" s="37">
        <v>4194</v>
      </c>
      <c r="H500" s="37"/>
      <c r="I500" s="37">
        <v>90</v>
      </c>
      <c r="J500" s="37"/>
      <c r="K500" s="37"/>
      <c r="L500" s="37">
        <f t="shared" si="37"/>
        <v>4284</v>
      </c>
      <c r="M500" s="93"/>
    </row>
    <row r="501" spans="1:13" ht="52.5" customHeight="1" thickBot="1">
      <c r="A501" s="5" t="s">
        <v>762</v>
      </c>
      <c r="B501" s="5">
        <v>1</v>
      </c>
      <c r="C501" s="5">
        <v>1</v>
      </c>
      <c r="D501" s="5"/>
      <c r="E501" s="29" t="s">
        <v>169</v>
      </c>
      <c r="F501" s="236" t="s">
        <v>311</v>
      </c>
      <c r="G501" s="37">
        <v>3874</v>
      </c>
      <c r="H501" s="34"/>
      <c r="I501" s="34">
        <v>111</v>
      </c>
      <c r="J501" s="34"/>
      <c r="K501" s="34"/>
      <c r="L501" s="34">
        <f t="shared" si="37"/>
        <v>3985</v>
      </c>
      <c r="M501" s="12"/>
    </row>
    <row r="502" spans="1:13" ht="52.5" customHeight="1" thickBot="1">
      <c r="A502" s="5" t="s">
        <v>763</v>
      </c>
      <c r="B502" s="5">
        <v>1</v>
      </c>
      <c r="C502" s="5">
        <v>1</v>
      </c>
      <c r="D502" s="5"/>
      <c r="E502" s="29" t="s">
        <v>143</v>
      </c>
      <c r="F502" s="38" t="s">
        <v>326</v>
      </c>
      <c r="G502" s="37">
        <v>6872</v>
      </c>
      <c r="H502" s="37">
        <v>210</v>
      </c>
      <c r="I502" s="37"/>
      <c r="J502" s="37"/>
      <c r="K502" s="37"/>
      <c r="L502" s="37">
        <f t="shared" si="37"/>
        <v>6662</v>
      </c>
      <c r="M502" s="17"/>
    </row>
    <row r="503" spans="1:13" ht="52.5" customHeight="1" thickBot="1">
      <c r="A503" s="5" t="s">
        <v>764</v>
      </c>
      <c r="B503" s="13">
        <v>1</v>
      </c>
      <c r="C503" s="13">
        <v>1</v>
      </c>
      <c r="D503" s="13"/>
      <c r="E503" s="80" t="s">
        <v>128</v>
      </c>
      <c r="F503" s="30" t="s">
        <v>326</v>
      </c>
      <c r="G503" s="37">
        <v>4205</v>
      </c>
      <c r="H503" s="89"/>
      <c r="I503" s="89">
        <v>90</v>
      </c>
      <c r="J503" s="89"/>
      <c r="K503" s="89"/>
      <c r="L503" s="37">
        <f t="shared" si="37"/>
        <v>4295</v>
      </c>
      <c r="M503" s="17"/>
    </row>
    <row r="504" spans="1:13" ht="52.5" customHeight="1" thickBot="1">
      <c r="A504" s="5" t="s">
        <v>765</v>
      </c>
      <c r="B504" s="13">
        <v>1</v>
      </c>
      <c r="C504" s="13">
        <v>1</v>
      </c>
      <c r="D504" s="13"/>
      <c r="E504" s="80" t="s">
        <v>491</v>
      </c>
      <c r="F504" s="30" t="s">
        <v>311</v>
      </c>
      <c r="G504" s="37">
        <v>6205</v>
      </c>
      <c r="H504" s="89">
        <v>175</v>
      </c>
      <c r="I504" s="89"/>
      <c r="J504" s="89"/>
      <c r="K504" s="89"/>
      <c r="L504" s="37">
        <f>G504-H504+I504</f>
        <v>6030</v>
      </c>
      <c r="M504" s="17"/>
    </row>
    <row r="505" spans="1:13" ht="52.5" customHeight="1" thickBot="1">
      <c r="A505" s="5" t="s">
        <v>766</v>
      </c>
      <c r="B505" s="13">
        <v>1</v>
      </c>
      <c r="C505" s="13">
        <v>1</v>
      </c>
      <c r="D505" s="13"/>
      <c r="E505" s="80" t="s">
        <v>492</v>
      </c>
      <c r="F505" s="30" t="s">
        <v>311</v>
      </c>
      <c r="G505" s="37">
        <v>6872</v>
      </c>
      <c r="H505" s="89">
        <v>210</v>
      </c>
      <c r="I505" s="89"/>
      <c r="J505" s="89"/>
      <c r="K505" s="89"/>
      <c r="L505" s="37">
        <f>G505-H505+I505</f>
        <v>6662</v>
      </c>
      <c r="M505" s="331"/>
    </row>
    <row r="506" spans="1:13" ht="25.5" customHeight="1" thickTop="1">
      <c r="A506" s="5"/>
      <c r="B506" s="5"/>
      <c r="C506" s="5"/>
      <c r="D506" s="5"/>
      <c r="E506" s="29"/>
      <c r="F506" s="228" t="s">
        <v>238</v>
      </c>
      <c r="G506" s="229">
        <f>SUM(G473:G505)</f>
        <v>129100</v>
      </c>
      <c r="H506" s="229">
        <f>SUM(H473:H505)</f>
        <v>1295</v>
      </c>
      <c r="I506" s="229">
        <f>SUM(I473:I505)</f>
        <v>3288</v>
      </c>
      <c r="J506" s="229">
        <f>SUM(J473:J503)</f>
        <v>0</v>
      </c>
      <c r="K506" s="229">
        <f>SUM(K473:K503)</f>
        <v>0</v>
      </c>
      <c r="L506" s="229">
        <f>SUM(L473:L505)</f>
        <v>131093</v>
      </c>
      <c r="M506" s="196"/>
    </row>
    <row r="507" spans="1:13" ht="15" customHeight="1" thickBot="1">
      <c r="A507" s="342" t="s">
        <v>253</v>
      </c>
      <c r="B507" s="342"/>
      <c r="C507" s="342"/>
      <c r="D507" s="342"/>
      <c r="E507" s="342"/>
      <c r="F507" s="342"/>
      <c r="G507" s="342"/>
      <c r="H507" s="342"/>
      <c r="I507" s="342"/>
      <c r="J507" s="342"/>
      <c r="K507" s="342"/>
      <c r="L507" s="342"/>
      <c r="M507" s="342"/>
    </row>
    <row r="508" spans="1:13" ht="51" customHeight="1" thickBot="1">
      <c r="A508" s="5" t="s">
        <v>767</v>
      </c>
      <c r="B508" s="5">
        <v>1</v>
      </c>
      <c r="C508" s="5"/>
      <c r="D508" s="5">
        <v>1</v>
      </c>
      <c r="E508" s="29" t="s">
        <v>213</v>
      </c>
      <c r="F508" s="33" t="s">
        <v>212</v>
      </c>
      <c r="G508" s="34">
        <v>1548</v>
      </c>
      <c r="H508" s="34"/>
      <c r="I508" s="34">
        <v>175</v>
      </c>
      <c r="J508" s="34"/>
      <c r="K508" s="34"/>
      <c r="L508" s="37">
        <f t="shared" si="36"/>
        <v>1723</v>
      </c>
      <c r="M508" s="103"/>
    </row>
    <row r="509" spans="1:13" ht="51" customHeight="1" thickBot="1">
      <c r="A509" s="5" t="s">
        <v>768</v>
      </c>
      <c r="B509" s="5">
        <v>1</v>
      </c>
      <c r="C509" s="5"/>
      <c r="D509" s="5">
        <v>1</v>
      </c>
      <c r="E509" s="29" t="s">
        <v>214</v>
      </c>
      <c r="F509" s="33" t="s">
        <v>212</v>
      </c>
      <c r="G509" s="34">
        <v>1548</v>
      </c>
      <c r="H509" s="34"/>
      <c r="I509" s="34">
        <v>175</v>
      </c>
      <c r="J509" s="34"/>
      <c r="K509" s="34"/>
      <c r="L509" s="37">
        <f t="shared" si="36"/>
        <v>1723</v>
      </c>
      <c r="M509" s="103"/>
    </row>
    <row r="510" spans="1:13" ht="51" customHeight="1" thickBot="1">
      <c r="A510" s="5" t="s">
        <v>769</v>
      </c>
      <c r="B510" s="5">
        <v>1</v>
      </c>
      <c r="C510" s="5"/>
      <c r="D510" s="5">
        <v>1</v>
      </c>
      <c r="E510" s="29" t="s">
        <v>215</v>
      </c>
      <c r="F510" s="33" t="s">
        <v>212</v>
      </c>
      <c r="G510" s="34">
        <v>1548</v>
      </c>
      <c r="H510" s="34"/>
      <c r="I510" s="34">
        <v>175</v>
      </c>
      <c r="J510" s="34"/>
      <c r="K510" s="34"/>
      <c r="L510" s="37">
        <f t="shared" si="36"/>
        <v>1723</v>
      </c>
      <c r="M510" s="103"/>
    </row>
    <row r="511" spans="1:13" ht="51" customHeight="1" thickBot="1">
      <c r="A511" s="5" t="s">
        <v>770</v>
      </c>
      <c r="B511" s="5">
        <v>1</v>
      </c>
      <c r="C511" s="5"/>
      <c r="D511" s="5">
        <v>1</v>
      </c>
      <c r="E511" s="29" t="s">
        <v>216</v>
      </c>
      <c r="F511" s="33" t="s">
        <v>212</v>
      </c>
      <c r="G511" s="34">
        <v>5276</v>
      </c>
      <c r="H511" s="34"/>
      <c r="I511" s="34">
        <v>30</v>
      </c>
      <c r="J511" s="36"/>
      <c r="K511" s="36"/>
      <c r="L511" s="37">
        <f t="shared" si="36"/>
        <v>5306</v>
      </c>
      <c r="M511" s="103"/>
    </row>
    <row r="512" spans="1:13" ht="51" customHeight="1" thickBot="1">
      <c r="A512" s="5" t="s">
        <v>771</v>
      </c>
      <c r="B512" s="5">
        <v>1</v>
      </c>
      <c r="C512" s="5"/>
      <c r="D512" s="5">
        <v>1</v>
      </c>
      <c r="E512" s="29" t="s">
        <v>217</v>
      </c>
      <c r="F512" s="33" t="s">
        <v>212</v>
      </c>
      <c r="G512" s="34">
        <v>582</v>
      </c>
      <c r="H512" s="34"/>
      <c r="I512" s="34">
        <v>175</v>
      </c>
      <c r="J512" s="36"/>
      <c r="K512" s="36"/>
      <c r="L512" s="37">
        <f t="shared" si="36"/>
        <v>757</v>
      </c>
      <c r="M512" s="103"/>
    </row>
    <row r="513" spans="1:13" s="10" customFormat="1" ht="51" customHeight="1" thickBot="1">
      <c r="A513" s="5" t="s">
        <v>772</v>
      </c>
      <c r="B513" s="13">
        <v>1</v>
      </c>
      <c r="C513" s="13">
        <v>1</v>
      </c>
      <c r="D513" s="44"/>
      <c r="E513" s="77" t="s">
        <v>149</v>
      </c>
      <c r="F513" s="33" t="s">
        <v>212</v>
      </c>
      <c r="G513" s="41">
        <v>3738</v>
      </c>
      <c r="H513" s="41"/>
      <c r="I513" s="41">
        <v>110</v>
      </c>
      <c r="J513" s="41"/>
      <c r="K513" s="41"/>
      <c r="L513" s="41">
        <f>G513-H513+I513+J513</f>
        <v>3848</v>
      </c>
      <c r="M513" s="93"/>
    </row>
    <row r="514" spans="1:13" ht="25.5" customHeight="1" thickBot="1">
      <c r="A514" s="104"/>
      <c r="B514" s="104"/>
      <c r="C514" s="104"/>
      <c r="D514" s="104"/>
      <c r="E514" s="105"/>
      <c r="F514" s="107" t="s">
        <v>239</v>
      </c>
      <c r="G514" s="117">
        <f aca="true" t="shared" si="38" ref="G514:L514">SUM(G508:G513)</f>
        <v>14240</v>
      </c>
      <c r="H514" s="117">
        <f t="shared" si="38"/>
        <v>0</v>
      </c>
      <c r="I514" s="117">
        <f t="shared" si="38"/>
        <v>840</v>
      </c>
      <c r="J514" s="117">
        <f t="shared" si="38"/>
        <v>0</v>
      </c>
      <c r="K514" s="117">
        <f t="shared" si="38"/>
        <v>0</v>
      </c>
      <c r="L514" s="117">
        <f t="shared" si="38"/>
        <v>15080</v>
      </c>
      <c r="M514" s="145"/>
    </row>
    <row r="515" spans="1:13" ht="25.5" customHeight="1" thickTop="1">
      <c r="A515" s="113"/>
      <c r="B515" s="146">
        <f>SUM(B473:B513)</f>
        <v>39</v>
      </c>
      <c r="C515" s="146">
        <f>SUM(C473:C513)</f>
        <v>27</v>
      </c>
      <c r="D515" s="146">
        <f>SUM(D473:D512)</f>
        <v>12</v>
      </c>
      <c r="E515" s="114"/>
      <c r="F515" s="137" t="s">
        <v>240</v>
      </c>
      <c r="G515" s="138">
        <f aca="true" t="shared" si="39" ref="G515:L515">G506+G514</f>
        <v>143340</v>
      </c>
      <c r="H515" s="138">
        <f t="shared" si="39"/>
        <v>1295</v>
      </c>
      <c r="I515" s="138">
        <f t="shared" si="39"/>
        <v>4128</v>
      </c>
      <c r="J515" s="138">
        <f t="shared" si="39"/>
        <v>0</v>
      </c>
      <c r="K515" s="138">
        <f t="shared" si="39"/>
        <v>0</v>
      </c>
      <c r="L515" s="138">
        <f t="shared" si="39"/>
        <v>146173</v>
      </c>
      <c r="M515" s="145"/>
    </row>
    <row r="516" spans="1:13" ht="15" customHeight="1">
      <c r="A516" s="336" t="s">
        <v>10</v>
      </c>
      <c r="B516" s="336"/>
      <c r="C516" s="336"/>
      <c r="D516" s="336"/>
      <c r="E516" s="336"/>
      <c r="F516" s="336"/>
      <c r="G516" s="336"/>
      <c r="H516" s="336"/>
      <c r="I516" s="336"/>
      <c r="J516" s="336"/>
      <c r="K516" s="336"/>
      <c r="L516" s="336"/>
      <c r="M516" s="336"/>
    </row>
    <row r="517" spans="1:13" ht="15" customHeight="1">
      <c r="A517" s="336" t="s">
        <v>373</v>
      </c>
      <c r="B517" s="336"/>
      <c r="C517" s="336"/>
      <c r="D517" s="336"/>
      <c r="E517" s="336"/>
      <c r="F517" s="336"/>
      <c r="G517" s="336"/>
      <c r="H517" s="336"/>
      <c r="I517" s="336"/>
      <c r="J517" s="336"/>
      <c r="K517" s="336"/>
      <c r="L517" s="336"/>
      <c r="M517" s="336"/>
    </row>
    <row r="518" spans="1:13" ht="15" customHeight="1">
      <c r="A518" s="336" t="str">
        <f>A3</f>
        <v>Nómina que corresponde a la 2DA (SEGUNDA) quincena del mes de AGOSTO de 2020.</v>
      </c>
      <c r="B518" s="336"/>
      <c r="C518" s="336"/>
      <c r="D518" s="336"/>
      <c r="E518" s="336"/>
      <c r="F518" s="336"/>
      <c r="G518" s="336"/>
      <c r="H518" s="336"/>
      <c r="I518" s="336"/>
      <c r="J518" s="336"/>
      <c r="K518" s="336"/>
      <c r="L518" s="336"/>
      <c r="M518" s="336"/>
    </row>
    <row r="519" spans="1:13" ht="15" customHeight="1">
      <c r="A519" s="342" t="s">
        <v>218</v>
      </c>
      <c r="B519" s="342"/>
      <c r="C519" s="342"/>
      <c r="D519" s="342"/>
      <c r="E519" s="342"/>
      <c r="F519" s="342"/>
      <c r="G519" s="342"/>
      <c r="H519" s="342"/>
      <c r="I519" s="342"/>
      <c r="J519" s="342"/>
      <c r="K519" s="342"/>
      <c r="L519" s="342"/>
      <c r="M519" s="342"/>
    </row>
    <row r="520" spans="1:13" ht="24.75" customHeight="1">
      <c r="A520" s="48" t="s">
        <v>8</v>
      </c>
      <c r="B520" s="44" t="s">
        <v>23</v>
      </c>
      <c r="C520" s="44" t="s">
        <v>17</v>
      </c>
      <c r="D520" s="44" t="s">
        <v>18</v>
      </c>
      <c r="E520" s="48" t="s">
        <v>0</v>
      </c>
      <c r="F520" s="48" t="s">
        <v>1</v>
      </c>
      <c r="G520" s="48" t="s">
        <v>2</v>
      </c>
      <c r="H520" s="48" t="s">
        <v>3</v>
      </c>
      <c r="I520" s="48" t="s">
        <v>4</v>
      </c>
      <c r="J520" s="81" t="s">
        <v>72</v>
      </c>
      <c r="K520" s="204" t="s">
        <v>283</v>
      </c>
      <c r="L520" s="48" t="s">
        <v>5</v>
      </c>
      <c r="M520" s="48" t="s">
        <v>6</v>
      </c>
    </row>
    <row r="521" spans="1:13" s="15" customFormat="1" ht="51" customHeight="1" thickBot="1">
      <c r="A521" s="5" t="s">
        <v>773</v>
      </c>
      <c r="B521" s="5">
        <v>1</v>
      </c>
      <c r="C521" s="5"/>
      <c r="D521" s="5">
        <v>1</v>
      </c>
      <c r="E521" s="29" t="s">
        <v>221</v>
      </c>
      <c r="F521" s="33" t="s">
        <v>219</v>
      </c>
      <c r="G521" s="37">
        <v>2105</v>
      </c>
      <c r="H521" s="37"/>
      <c r="I521" s="37">
        <v>165</v>
      </c>
      <c r="J521" s="50"/>
      <c r="K521" s="50"/>
      <c r="L521" s="37">
        <f>G521-H521+I521</f>
        <v>2270</v>
      </c>
      <c r="M521" s="195"/>
    </row>
    <row r="522" spans="1:13" ht="25.5" customHeight="1" thickTop="1">
      <c r="A522" s="113"/>
      <c r="B522" s="109">
        <f>SUM(B521)</f>
        <v>1</v>
      </c>
      <c r="C522" s="109">
        <f>SUM(C521)</f>
        <v>0</v>
      </c>
      <c r="D522" s="109">
        <f>SUM(D521)</f>
        <v>1</v>
      </c>
      <c r="E522" s="114"/>
      <c r="F522" s="109" t="s">
        <v>7</v>
      </c>
      <c r="G522" s="119">
        <f>SUM(G521)</f>
        <v>2105</v>
      </c>
      <c r="H522" s="119">
        <f>SUM(H521)</f>
        <v>0</v>
      </c>
      <c r="I522" s="119">
        <f>SUM(I521)</f>
        <v>165</v>
      </c>
      <c r="J522" s="119">
        <f>SUM(J521)</f>
        <v>0</v>
      </c>
      <c r="K522" s="119">
        <f>SUM(K521)</f>
        <v>0</v>
      </c>
      <c r="L522" s="119">
        <f>SUM(L521)</f>
        <v>2270</v>
      </c>
      <c r="M522" s="145"/>
    </row>
    <row r="523" spans="1:13" ht="15" customHeight="1">
      <c r="A523" s="336"/>
      <c r="B523" s="336"/>
      <c r="C523" s="336"/>
      <c r="D523" s="336"/>
      <c r="E523" s="336"/>
      <c r="F523" s="336"/>
      <c r="G523" s="336"/>
      <c r="H523" s="336"/>
      <c r="I523" s="336"/>
      <c r="J523" s="336"/>
      <c r="K523" s="336"/>
      <c r="L523" s="336"/>
      <c r="M523" s="336"/>
    </row>
    <row r="524" spans="1:13" ht="15" customHeight="1">
      <c r="A524" s="341" t="s">
        <v>10</v>
      </c>
      <c r="B524" s="341"/>
      <c r="C524" s="341"/>
      <c r="D524" s="341"/>
      <c r="E524" s="341"/>
      <c r="F524" s="341"/>
      <c r="G524" s="341"/>
      <c r="H524" s="341"/>
      <c r="I524" s="341"/>
      <c r="J524" s="341"/>
      <c r="K524" s="341"/>
      <c r="L524" s="341"/>
      <c r="M524" s="341"/>
    </row>
    <row r="525" spans="1:13" ht="15" customHeight="1">
      <c r="A525" s="341" t="s">
        <v>373</v>
      </c>
      <c r="B525" s="341"/>
      <c r="C525" s="341"/>
      <c r="D525" s="341"/>
      <c r="E525" s="341"/>
      <c r="F525" s="341"/>
      <c r="G525" s="341"/>
      <c r="H525" s="341"/>
      <c r="I525" s="341"/>
      <c r="J525" s="341"/>
      <c r="K525" s="341"/>
      <c r="L525" s="341"/>
      <c r="M525" s="341"/>
    </row>
    <row r="526" spans="1:13" ht="15" customHeight="1">
      <c r="A526" s="341" t="str">
        <f>A3</f>
        <v>Nómina que corresponde a la 2DA (SEGUNDA) quincena del mes de AGOSTO de 2020.</v>
      </c>
      <c r="B526" s="341"/>
      <c r="C526" s="341"/>
      <c r="D526" s="341"/>
      <c r="E526" s="341"/>
      <c r="F526" s="341"/>
      <c r="G526" s="341"/>
      <c r="H526" s="341"/>
      <c r="I526" s="341"/>
      <c r="J526" s="341"/>
      <c r="K526" s="341"/>
      <c r="L526" s="341"/>
      <c r="M526" s="341"/>
    </row>
    <row r="527" spans="1:13" ht="15" customHeight="1" thickBot="1">
      <c r="A527" s="342" t="s">
        <v>171</v>
      </c>
      <c r="B527" s="342"/>
      <c r="C527" s="342"/>
      <c r="D527" s="342"/>
      <c r="E527" s="342"/>
      <c r="F527" s="342"/>
      <c r="G527" s="342"/>
      <c r="H527" s="342"/>
      <c r="I527" s="342"/>
      <c r="J527" s="342"/>
      <c r="K527" s="342"/>
      <c r="L527" s="342"/>
      <c r="M527" s="342"/>
    </row>
    <row r="528" spans="1:13" ht="15" customHeight="1" thickBot="1" thickTop="1">
      <c r="A528" s="48"/>
      <c r="B528" s="44"/>
      <c r="C528" s="44"/>
      <c r="D528" s="44"/>
      <c r="E528" s="334" t="s">
        <v>177</v>
      </c>
      <c r="F528" s="186" t="s">
        <v>187</v>
      </c>
      <c r="G528" s="48"/>
      <c r="H528" s="48"/>
      <c r="I528" s="48"/>
      <c r="J528" s="48"/>
      <c r="K528" s="168"/>
      <c r="L528" s="48"/>
      <c r="M528" s="48"/>
    </row>
    <row r="529" spans="1:6" ht="25.5" customHeight="1" thickBot="1" thickTop="1">
      <c r="A529" s="23"/>
      <c r="B529" s="23"/>
      <c r="C529" s="23"/>
      <c r="D529" s="23"/>
      <c r="E529" s="174" t="s">
        <v>173</v>
      </c>
      <c r="F529" s="193">
        <f>'[1]MADRE BANCO'!$D$430</f>
        <v>0</v>
      </c>
    </row>
    <row r="530" spans="1:11" ht="25.5" customHeight="1" thickBot="1" thickTop="1">
      <c r="A530" s="23"/>
      <c r="B530" s="23"/>
      <c r="C530" s="23"/>
      <c r="D530" s="23"/>
      <c r="E530" s="175" t="s">
        <v>174</v>
      </c>
      <c r="F530" s="193" t="e">
        <f>#REF!-'[2]MADRE BANCO'!$B$426</f>
        <v>#REF!</v>
      </c>
      <c r="I530" s="338" t="s">
        <v>172</v>
      </c>
      <c r="J530" s="339"/>
      <c r="K530" s="340"/>
    </row>
    <row r="531" spans="1:12" ht="25.5" customHeight="1" thickBot="1" thickTop="1">
      <c r="A531" s="23"/>
      <c r="B531" s="23"/>
      <c r="C531" s="23"/>
      <c r="D531" s="23"/>
      <c r="E531" s="174" t="s">
        <v>4</v>
      </c>
      <c r="F531" s="193">
        <f>'[1]MADRE BANCO'!$D$432</f>
        <v>0</v>
      </c>
      <c r="G531" s="101"/>
      <c r="I531" s="290">
        <f>B15+B25+B79+B42+B61+B69+B102+B110+B122+B133+B145+B154+B164+B171+B178+B200+B209+B217+B234+B245+B254+B298+B315+B401+B418+B429+B444+B467+B515+B522+EVENTUALES!I74+B88+'EVENTUALES SP'!I56</f>
        <v>318</v>
      </c>
      <c r="J531" s="291" t="s">
        <v>178</v>
      </c>
      <c r="K531" s="292"/>
      <c r="L531" s="179"/>
    </row>
    <row r="532" spans="1:11" ht="25.5" customHeight="1" thickBot="1" thickTop="1">
      <c r="A532" s="23"/>
      <c r="B532" s="23"/>
      <c r="C532" s="23"/>
      <c r="D532" s="23"/>
      <c r="E532" s="176" t="s">
        <v>175</v>
      </c>
      <c r="F532" s="193">
        <f>'[1]MADRE BANCO'!$D$433</f>
        <v>0</v>
      </c>
      <c r="G532" s="101"/>
      <c r="I532" s="293">
        <f>C15+C25+C79+C42+C61+C69+C102+C110+C122+C133+C145+C154+C164+C171+C178+C200+C209+C217+C234+C245+C254+C298+C315+C401+C418+C429+C444+C467+C515+C522+EVENTUALES!I75+C88+'EVENTUALES SP'!I57</f>
        <v>247</v>
      </c>
      <c r="J532" s="98" t="s">
        <v>179</v>
      </c>
      <c r="K532" s="183"/>
    </row>
    <row r="533" spans="1:11" ht="25.5" customHeight="1" thickBot="1" thickTop="1">
      <c r="A533" s="23"/>
      <c r="B533" s="23"/>
      <c r="C533" s="23"/>
      <c r="D533" s="23"/>
      <c r="E533" s="177" t="s">
        <v>284</v>
      </c>
      <c r="F533" s="193">
        <f>'[1]MADRE BANCO'!$D$435</f>
        <v>0</v>
      </c>
      <c r="G533" s="101" t="s">
        <v>475</v>
      </c>
      <c r="H533" s="25"/>
      <c r="I533" s="294">
        <f>D15+D25+D79+D42+D61+D69+D102+D110+D122+D133+D145+D154+D164+D171+D178+D200+D209+D217+D234+D245+D254+D298+D315+D401+D418+D429+D444+D467+D515+D522+EVENTUALES!I76+D88+'EVENTUALES SP'!I58</f>
        <v>71</v>
      </c>
      <c r="J533" s="184" t="s">
        <v>180</v>
      </c>
      <c r="K533" s="185"/>
    </row>
    <row r="534" spans="1:8" ht="25.5" customHeight="1" thickBot="1" thickTop="1">
      <c r="A534" s="23"/>
      <c r="B534" s="23"/>
      <c r="C534" s="23"/>
      <c r="D534" s="23"/>
      <c r="E534" s="178" t="s">
        <v>176</v>
      </c>
      <c r="F534" s="193">
        <f>'[1]MADRE BANCO'!$D$436</f>
        <v>0</v>
      </c>
      <c r="G534" s="101"/>
      <c r="H534" s="25"/>
    </row>
    <row r="535" spans="1:12" ht="25.5" customHeight="1" thickTop="1">
      <c r="A535" s="23"/>
      <c r="B535" s="23"/>
      <c r="C535" s="23"/>
      <c r="D535" s="23"/>
      <c r="E535" s="2"/>
      <c r="G535" s="25"/>
      <c r="L535" s="26"/>
    </row>
    <row r="536" spans="1:12" ht="18.75" customHeight="1">
      <c r="A536" s="23"/>
      <c r="B536" s="23"/>
      <c r="C536" s="23"/>
      <c r="D536" s="23"/>
      <c r="E536" s="24"/>
      <c r="F536" s="25"/>
      <c r="G536" s="25"/>
      <c r="L536" s="26"/>
    </row>
    <row r="537" spans="1:12" ht="18.75" customHeight="1">
      <c r="A537" s="23"/>
      <c r="B537" s="23"/>
      <c r="C537" s="23"/>
      <c r="D537" s="23"/>
      <c r="E537" s="24"/>
      <c r="F537" s="25"/>
      <c r="G537" s="25"/>
      <c r="I537" s="25"/>
      <c r="J537" s="25"/>
      <c r="K537" s="25"/>
      <c r="L537" s="26"/>
    </row>
    <row r="538" spans="1:12" ht="18.75" customHeight="1">
      <c r="A538" s="23"/>
      <c r="B538" s="23"/>
      <c r="C538" s="23"/>
      <c r="D538" s="23"/>
      <c r="E538" s="24"/>
      <c r="F538" s="25"/>
      <c r="G538" s="25"/>
      <c r="I538" s="25"/>
      <c r="J538" s="25"/>
      <c r="K538" s="25"/>
      <c r="L538" s="26"/>
    </row>
    <row r="539" spans="1:12" ht="18.75" customHeight="1">
      <c r="A539" s="23"/>
      <c r="B539" s="23"/>
      <c r="C539" s="23"/>
      <c r="D539" s="23"/>
      <c r="E539" s="24"/>
      <c r="F539" s="25"/>
      <c r="G539" s="25"/>
      <c r="I539" s="25"/>
      <c r="J539" s="25"/>
      <c r="K539" s="25"/>
      <c r="L539" s="26"/>
    </row>
    <row r="540" spans="1:12" ht="18.75" customHeight="1">
      <c r="A540" s="23"/>
      <c r="B540" s="23"/>
      <c r="C540" s="23"/>
      <c r="D540" s="23"/>
      <c r="E540" s="24"/>
      <c r="F540" s="25"/>
      <c r="G540" s="25"/>
      <c r="H540" s="25"/>
      <c r="I540" s="25"/>
      <c r="J540" s="25"/>
      <c r="K540" s="25"/>
      <c r="L540" s="26"/>
    </row>
    <row r="541" spans="1:12" ht="18.75" customHeight="1">
      <c r="A541" s="23"/>
      <c r="B541" s="23"/>
      <c r="C541" s="23"/>
      <c r="D541" s="23"/>
      <c r="E541" s="24"/>
      <c r="F541" s="25"/>
      <c r="G541" s="25"/>
      <c r="H541" s="25"/>
      <c r="I541" s="25"/>
      <c r="J541" s="25"/>
      <c r="K541" s="25"/>
      <c r="L541" s="26"/>
    </row>
    <row r="542" spans="1:12" ht="18.75" customHeight="1">
      <c r="A542" s="23"/>
      <c r="B542" s="23"/>
      <c r="C542" s="23"/>
      <c r="D542" s="23"/>
      <c r="E542" s="24"/>
      <c r="F542" s="25"/>
      <c r="G542" s="25"/>
      <c r="H542" s="25"/>
      <c r="I542" s="25"/>
      <c r="J542" s="25"/>
      <c r="K542" s="25"/>
      <c r="L542" s="26"/>
    </row>
    <row r="543" spans="1:12" ht="18.75" customHeight="1">
      <c r="A543" s="23"/>
      <c r="B543" s="23"/>
      <c r="C543" s="23"/>
      <c r="D543" s="23"/>
      <c r="E543" s="24"/>
      <c r="F543" s="25"/>
      <c r="G543" s="25"/>
      <c r="H543" s="25"/>
      <c r="I543" s="25"/>
      <c r="J543" s="25"/>
      <c r="K543" s="25"/>
      <c r="L543" s="26"/>
    </row>
    <row r="544" spans="1:12" ht="18.75" customHeight="1">
      <c r="A544" s="23"/>
      <c r="B544" s="23"/>
      <c r="C544" s="23"/>
      <c r="D544" s="23"/>
      <c r="E544" s="24"/>
      <c r="F544" s="25"/>
      <c r="G544" s="25"/>
      <c r="H544" s="25"/>
      <c r="I544" s="25"/>
      <c r="J544" s="25"/>
      <c r="K544" s="25"/>
      <c r="L544" s="26"/>
    </row>
    <row r="545" spans="1:12" ht="18.75" customHeight="1">
      <c r="A545" s="23"/>
      <c r="B545" s="23"/>
      <c r="C545" s="23"/>
      <c r="D545" s="23"/>
      <c r="E545" s="24"/>
      <c r="F545" s="25"/>
      <c r="G545" s="25"/>
      <c r="H545" s="25"/>
      <c r="I545" s="25"/>
      <c r="J545" s="25"/>
      <c r="K545" s="25"/>
      <c r="L545" s="26"/>
    </row>
    <row r="546" spans="1:12" ht="18.75" customHeight="1">
      <c r="A546" s="23"/>
      <c r="B546" s="23"/>
      <c r="C546" s="23"/>
      <c r="D546" s="23"/>
      <c r="E546" s="24"/>
      <c r="F546" s="25"/>
      <c r="G546" s="25"/>
      <c r="H546" s="25"/>
      <c r="I546" s="25"/>
      <c r="J546" s="25"/>
      <c r="K546" s="25"/>
      <c r="L546" s="26"/>
    </row>
    <row r="547" spans="1:12" ht="18.75" customHeight="1">
      <c r="A547" s="23"/>
      <c r="B547" s="23"/>
      <c r="C547" s="23"/>
      <c r="D547" s="23"/>
      <c r="E547" s="24"/>
      <c r="F547" s="25"/>
      <c r="G547" s="25"/>
      <c r="H547" s="25"/>
      <c r="I547" s="25"/>
      <c r="J547" s="25"/>
      <c r="K547" s="25"/>
      <c r="L547" s="26"/>
    </row>
    <row r="548" spans="1:12" ht="18.75" customHeight="1">
      <c r="A548" s="23"/>
      <c r="B548" s="23"/>
      <c r="C548" s="23"/>
      <c r="D548" s="23"/>
      <c r="E548" s="24"/>
      <c r="F548" s="25"/>
      <c r="G548" s="25"/>
      <c r="H548" s="25"/>
      <c r="I548" s="25"/>
      <c r="J548" s="25"/>
      <c r="K548" s="25"/>
      <c r="L548" s="26"/>
    </row>
    <row r="549" spans="1:12" ht="18.75" customHeight="1">
      <c r="A549" s="23"/>
      <c r="B549" s="23"/>
      <c r="C549" s="23"/>
      <c r="D549" s="23"/>
      <c r="E549" s="24"/>
      <c r="F549" s="25"/>
      <c r="G549" s="25"/>
      <c r="H549" s="25"/>
      <c r="I549" s="25"/>
      <c r="J549" s="25"/>
      <c r="K549" s="25"/>
      <c r="L549" s="26"/>
    </row>
    <row r="550" spans="1:12" ht="18.75" customHeight="1">
      <c r="A550" s="23"/>
      <c r="B550" s="23"/>
      <c r="C550" s="23"/>
      <c r="D550" s="23"/>
      <c r="E550" s="24"/>
      <c r="F550" s="25"/>
      <c r="G550" s="25"/>
      <c r="H550" s="25"/>
      <c r="I550" s="25"/>
      <c r="J550" s="25"/>
      <c r="K550" s="25"/>
      <c r="L550" s="26"/>
    </row>
    <row r="551" spans="1:12" ht="18.75" customHeight="1">
      <c r="A551" s="23"/>
      <c r="B551" s="23"/>
      <c r="C551" s="23"/>
      <c r="D551" s="23"/>
      <c r="E551" s="24"/>
      <c r="F551" s="25"/>
      <c r="G551" s="25"/>
      <c r="H551" s="25"/>
      <c r="I551" s="25"/>
      <c r="J551" s="25"/>
      <c r="K551" s="25"/>
      <c r="L551" s="26"/>
    </row>
    <row r="552" spans="1:12" ht="18.75" customHeight="1">
      <c r="A552" s="23"/>
      <c r="B552" s="23"/>
      <c r="C552" s="23"/>
      <c r="D552" s="23"/>
      <c r="E552" s="24"/>
      <c r="F552" s="25"/>
      <c r="G552" s="25"/>
      <c r="H552" s="25"/>
      <c r="I552" s="25"/>
      <c r="J552" s="25"/>
      <c r="K552" s="25"/>
      <c r="L552" s="26"/>
    </row>
    <row r="553" spans="1:12" ht="18.75" customHeight="1">
      <c r="A553" s="23"/>
      <c r="B553" s="23"/>
      <c r="C553" s="23"/>
      <c r="D553" s="23"/>
      <c r="E553" s="24"/>
      <c r="F553" s="25"/>
      <c r="G553" s="25"/>
      <c r="H553" s="25"/>
      <c r="I553" s="25"/>
      <c r="J553" s="25"/>
      <c r="K553" s="25"/>
      <c r="L553" s="26"/>
    </row>
    <row r="554" spans="1:12" ht="18.75" customHeight="1">
      <c r="A554" s="23"/>
      <c r="B554" s="23"/>
      <c r="C554" s="23"/>
      <c r="D554" s="23"/>
      <c r="E554" s="24"/>
      <c r="F554" s="25"/>
      <c r="G554" s="25"/>
      <c r="H554" s="25"/>
      <c r="I554" s="25"/>
      <c r="J554" s="25"/>
      <c r="K554" s="25"/>
      <c r="L554" s="26"/>
    </row>
    <row r="555" spans="1:12" ht="18.75" customHeight="1">
      <c r="A555" s="23"/>
      <c r="B555" s="23"/>
      <c r="C555" s="23"/>
      <c r="D555" s="23"/>
      <c r="E555" s="24"/>
      <c r="F555" s="25"/>
      <c r="G555" s="25"/>
      <c r="H555" s="25"/>
      <c r="I555" s="25"/>
      <c r="J555" s="25"/>
      <c r="K555" s="25"/>
      <c r="L555" s="26"/>
    </row>
    <row r="556" spans="1:12" ht="18.75" customHeight="1">
      <c r="A556" s="23"/>
      <c r="B556" s="23"/>
      <c r="C556" s="23"/>
      <c r="D556" s="23"/>
      <c r="E556" s="24"/>
      <c r="F556" s="25"/>
      <c r="G556" s="25"/>
      <c r="H556" s="25"/>
      <c r="I556" s="25"/>
      <c r="J556" s="25"/>
      <c r="K556" s="25"/>
      <c r="L556" s="26"/>
    </row>
    <row r="557" spans="1:12" ht="18.75" customHeight="1">
      <c r="A557" s="23"/>
      <c r="B557" s="23"/>
      <c r="C557" s="23"/>
      <c r="D557" s="23"/>
      <c r="E557" s="24"/>
      <c r="F557" s="25"/>
      <c r="G557" s="25"/>
      <c r="H557" s="25"/>
      <c r="I557" s="25"/>
      <c r="J557" s="25"/>
      <c r="K557" s="25"/>
      <c r="L557" s="26"/>
    </row>
    <row r="558" spans="1:12" ht="18.75" customHeight="1">
      <c r="A558" s="23"/>
      <c r="B558" s="23"/>
      <c r="C558" s="23"/>
      <c r="D558" s="23"/>
      <c r="E558" s="24"/>
      <c r="F558" s="25"/>
      <c r="G558" s="25"/>
      <c r="H558" s="25"/>
      <c r="I558" s="25"/>
      <c r="J558" s="25"/>
      <c r="K558" s="25"/>
      <c r="L558" s="26"/>
    </row>
    <row r="559" spans="1:12" ht="18.75" customHeight="1">
      <c r="A559" s="23"/>
      <c r="B559" s="23"/>
      <c r="C559" s="23"/>
      <c r="D559" s="23"/>
      <c r="E559" s="24"/>
      <c r="F559" s="25"/>
      <c r="G559" s="25"/>
      <c r="H559" s="25"/>
      <c r="I559" s="25"/>
      <c r="J559" s="25"/>
      <c r="K559" s="25"/>
      <c r="L559" s="26"/>
    </row>
    <row r="560" spans="1:12" ht="18.75" customHeight="1">
      <c r="A560" s="23"/>
      <c r="B560" s="23"/>
      <c r="C560" s="23"/>
      <c r="D560" s="23"/>
      <c r="E560" s="24"/>
      <c r="F560" s="25"/>
      <c r="G560" s="25"/>
      <c r="H560" s="25"/>
      <c r="I560" s="25"/>
      <c r="J560" s="25"/>
      <c r="K560" s="25"/>
      <c r="L560" s="26"/>
    </row>
    <row r="561" spans="1:12" ht="18.75" customHeight="1">
      <c r="A561" s="23"/>
      <c r="B561" s="23"/>
      <c r="C561" s="23"/>
      <c r="D561" s="23"/>
      <c r="E561" s="24"/>
      <c r="F561" s="25"/>
      <c r="G561" s="25"/>
      <c r="H561" s="25"/>
      <c r="I561" s="25"/>
      <c r="J561" s="25"/>
      <c r="K561" s="25"/>
      <c r="L561" s="26"/>
    </row>
    <row r="562" spans="1:12" ht="12.75" customHeight="1">
      <c r="A562" s="27"/>
      <c r="B562" s="27"/>
      <c r="C562" s="27"/>
      <c r="D562" s="27"/>
      <c r="E562" s="24"/>
      <c r="F562" s="28"/>
      <c r="G562" s="26"/>
      <c r="H562" s="26"/>
      <c r="I562" s="26"/>
      <c r="J562" s="26"/>
      <c r="K562" s="26"/>
      <c r="L562" s="26"/>
    </row>
    <row r="563" spans="1:12" ht="12.75" customHeight="1">
      <c r="A563" s="27"/>
      <c r="B563" s="27"/>
      <c r="C563" s="27"/>
      <c r="D563" s="27"/>
      <c r="E563" s="24"/>
      <c r="F563" s="28"/>
      <c r="G563" s="26"/>
      <c r="H563" s="28"/>
      <c r="I563" s="26"/>
      <c r="J563" s="26"/>
      <c r="K563" s="26"/>
      <c r="L563" s="26"/>
    </row>
    <row r="564" spans="1:12" ht="12.75" customHeight="1">
      <c r="A564" s="4"/>
      <c r="B564" s="4"/>
      <c r="C564" s="4"/>
      <c r="D564" s="4"/>
      <c r="E564" s="24"/>
      <c r="F564" s="26"/>
      <c r="G564" s="28"/>
      <c r="H564" s="26"/>
      <c r="I564" s="26"/>
      <c r="J564" s="26"/>
      <c r="K564" s="26"/>
      <c r="L564" s="26"/>
    </row>
  </sheetData>
  <sheetProtection/>
  <mergeCells count="151">
    <mergeCell ref="A202:M202"/>
    <mergeCell ref="A203:M203"/>
    <mergeCell ref="A204:M204"/>
    <mergeCell ref="A420:M420"/>
    <mergeCell ref="A445:M445"/>
    <mergeCell ref="A446:M446"/>
    <mergeCell ref="A447:M447"/>
    <mergeCell ref="A448:M448"/>
    <mergeCell ref="A461:M461"/>
    <mergeCell ref="A404:M404"/>
    <mergeCell ref="A405:M405"/>
    <mergeCell ref="A302:M302"/>
    <mergeCell ref="A419:M419"/>
    <mergeCell ref="A333:M333"/>
    <mergeCell ref="A339:M339"/>
    <mergeCell ref="A352:M352"/>
    <mergeCell ref="A358:M358"/>
    <mergeCell ref="A383:M383"/>
    <mergeCell ref="A397:M397"/>
    <mergeCell ref="A301:M301"/>
    <mergeCell ref="A402:M402"/>
    <mergeCell ref="A403:M403"/>
    <mergeCell ref="A316:M316"/>
    <mergeCell ref="A317:M317"/>
    <mergeCell ref="A182:M182"/>
    <mergeCell ref="A210:M210"/>
    <mergeCell ref="A211:M211"/>
    <mergeCell ref="A212:M212"/>
    <mergeCell ref="A213:M213"/>
    <mergeCell ref="A174:M174"/>
    <mergeCell ref="A175:M175"/>
    <mergeCell ref="A299:M299"/>
    <mergeCell ref="A300:M300"/>
    <mergeCell ref="A246:M246"/>
    <mergeCell ref="A247:M247"/>
    <mergeCell ref="A248:M248"/>
    <mergeCell ref="A179:M179"/>
    <mergeCell ref="A180:M180"/>
    <mergeCell ref="A181:M181"/>
    <mergeCell ref="A190:M190"/>
    <mergeCell ref="A249:M249"/>
    <mergeCell ref="A255:M255"/>
    <mergeCell ref="A256:M256"/>
    <mergeCell ref="A257:M257"/>
    <mergeCell ref="A258:M258"/>
    <mergeCell ref="A201:M201"/>
    <mergeCell ref="A218:M218"/>
    <mergeCell ref="A219:M219"/>
    <mergeCell ref="A1:M1"/>
    <mergeCell ref="A2:M2"/>
    <mergeCell ref="A3:M3"/>
    <mergeCell ref="A4:M4"/>
    <mergeCell ref="A16:M16"/>
    <mergeCell ref="A17:M17"/>
    <mergeCell ref="A18:M18"/>
    <mergeCell ref="A19:M19"/>
    <mergeCell ref="A105:M105"/>
    <mergeCell ref="A92:M92"/>
    <mergeCell ref="A103:M103"/>
    <mergeCell ref="A104:M104"/>
    <mergeCell ref="A73:M73"/>
    <mergeCell ref="A43:M43"/>
    <mergeCell ref="A44:M44"/>
    <mergeCell ref="A45:M45"/>
    <mergeCell ref="A46:M46"/>
    <mergeCell ref="A34:M34"/>
    <mergeCell ref="A35:M35"/>
    <mergeCell ref="A36:M36"/>
    <mergeCell ref="A37:M37"/>
    <mergeCell ref="A70:M70"/>
    <mergeCell ref="A71:M71"/>
    <mergeCell ref="A72:M72"/>
    <mergeCell ref="A49:M49"/>
    <mergeCell ref="A57:M57"/>
    <mergeCell ref="A63:M63"/>
    <mergeCell ref="A64:M64"/>
    <mergeCell ref="A65:M65"/>
    <mergeCell ref="A66:M66"/>
    <mergeCell ref="A89:M89"/>
    <mergeCell ref="A90:M90"/>
    <mergeCell ref="A91:M91"/>
    <mergeCell ref="A80:M80"/>
    <mergeCell ref="A81:M81"/>
    <mergeCell ref="A82:M82"/>
    <mergeCell ref="A83:M83"/>
    <mergeCell ref="A106:M106"/>
    <mergeCell ref="A111:M111"/>
    <mergeCell ref="A112:M112"/>
    <mergeCell ref="A113:M113"/>
    <mergeCell ref="A114:M114"/>
    <mergeCell ref="A123:M123"/>
    <mergeCell ref="A124:M124"/>
    <mergeCell ref="A125:M125"/>
    <mergeCell ref="A126:M126"/>
    <mergeCell ref="A134:M134"/>
    <mergeCell ref="A135:M135"/>
    <mergeCell ref="A136:M136"/>
    <mergeCell ref="A137:M137"/>
    <mergeCell ref="A146:M146"/>
    <mergeCell ref="A147:M147"/>
    <mergeCell ref="A148:M148"/>
    <mergeCell ref="A149:M149"/>
    <mergeCell ref="A155:M155"/>
    <mergeCell ref="A156:M156"/>
    <mergeCell ref="A157:M157"/>
    <mergeCell ref="A158:M158"/>
    <mergeCell ref="A172:M172"/>
    <mergeCell ref="A173:M173"/>
    <mergeCell ref="A165:M165"/>
    <mergeCell ref="A166:M166"/>
    <mergeCell ref="A167:M167"/>
    <mergeCell ref="A168:M168"/>
    <mergeCell ref="A523:M523"/>
    <mergeCell ref="A318:M318"/>
    <mergeCell ref="A220:M220"/>
    <mergeCell ref="A221:M221"/>
    <mergeCell ref="A235:M235"/>
    <mergeCell ref="A236:M236"/>
    <mergeCell ref="A237:M237"/>
    <mergeCell ref="A238:M238"/>
    <mergeCell ref="A265:M265"/>
    <mergeCell ref="A272:M272"/>
    <mergeCell ref="A284:M284"/>
    <mergeCell ref="A308:M308"/>
    <mergeCell ref="A309:M309"/>
    <mergeCell ref="A310:M310"/>
    <mergeCell ref="A311:M311"/>
    <mergeCell ref="A26:M26"/>
    <mergeCell ref="A27:M27"/>
    <mergeCell ref="A28:M28"/>
    <mergeCell ref="A29:M29"/>
    <mergeCell ref="I530:K530"/>
    <mergeCell ref="A526:M526"/>
    <mergeCell ref="A527:M527"/>
    <mergeCell ref="A421:M421"/>
    <mergeCell ref="A422:M422"/>
    <mergeCell ref="A430:M430"/>
    <mergeCell ref="A431:M431"/>
    <mergeCell ref="A432:M432"/>
    <mergeCell ref="A433:M433"/>
    <mergeCell ref="A468:M468"/>
    <mergeCell ref="A469:M469"/>
    <mergeCell ref="A470:M470"/>
    <mergeCell ref="A471:M471"/>
    <mergeCell ref="A516:M516"/>
    <mergeCell ref="A517:M517"/>
    <mergeCell ref="A518:M518"/>
    <mergeCell ref="A519:M519"/>
    <mergeCell ref="A507:M507"/>
    <mergeCell ref="A524:M524"/>
    <mergeCell ref="A525:M525"/>
  </mergeCells>
  <conditionalFormatting sqref="F529:F534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 verticalCentered="1"/>
  <pageMargins left="0.2362204724409449" right="0.2362204724409449" top="0.8267716535433072" bottom="0.7480314960629921" header="0.31496062992125984" footer="0.31496062992125984"/>
  <pageSetup fitToHeight="0" horizontalDpi="300" verticalDpi="300" orientation="landscape" scale="65" r:id="rId1"/>
  <headerFooter alignWithMargins="0">
    <oddFooter>&amp;C&amp;12Página &amp;P&amp;"Bookman Old Style,Negrita"&amp;10 &amp;"Arial,Normal"&amp;12&amp;K000000de &amp;N 
&amp;K7030A0 2DA &amp;K000000Quincena de AGOSTO de &amp;"Arial,Negrita"&amp;K7030A02020</oddFooter>
  </headerFooter>
  <rowBreaks count="63" manualBreakCount="63">
    <brk id="15" max="255" man="1"/>
    <brk id="25" max="255" man="1"/>
    <brk id="33" max="255" man="1"/>
    <brk id="42" max="255" man="1"/>
    <brk id="62" max="255" man="1"/>
    <brk id="69" max="255" man="1"/>
    <brk id="42" max="255" man="1"/>
    <brk id="62" max="255" man="1"/>
    <brk id="79" max="255" man="1"/>
    <brk id="88" max="255" man="1"/>
    <brk id="102" max="255" man="1"/>
    <brk id="110" max="255" man="1"/>
    <brk id="122" max="255" man="1"/>
    <brk id="133" max="255" man="1"/>
    <brk id="145" max="255" man="1"/>
    <brk id="154" max="255" man="1"/>
    <brk id="164" max="255" man="1"/>
    <brk id="171" max="255" man="1"/>
    <brk id="178" max="255" man="1"/>
    <brk id="200" max="255" man="1"/>
    <brk id="209" max="255" man="1"/>
    <brk id="217" max="255" man="1"/>
    <brk id="234" max="255" man="1"/>
    <brk id="245" max="255" man="1"/>
    <brk id="254" max="255" man="1"/>
    <brk id="264" max="255" man="1"/>
    <brk id="271" max="255" man="1"/>
    <brk id="283" max="255" man="1"/>
    <brk id="298" max="255" man="1"/>
    <brk id="178" max="255" man="1"/>
    <brk id="200" max="255" man="1"/>
    <brk id="209" max="255" man="1"/>
    <brk id="217" max="255" man="1"/>
    <brk id="234" max="255" man="1"/>
    <brk id="245" max="255" man="1"/>
    <brk id="254" max="255" man="1"/>
    <brk id="264" max="255" man="1"/>
    <brk id="271" max="255" man="1"/>
    <brk id="283" max="255" man="1"/>
    <brk id="307" max="255" man="1"/>
    <brk id="315" max="255" man="1"/>
    <brk id="332" max="255" man="1"/>
    <brk id="338" max="255" man="1"/>
    <brk id="351" max="255" man="1"/>
    <brk id="357" max="255" man="1"/>
    <brk id="370" max="255" man="1"/>
    <brk id="382" max="255" man="1"/>
    <brk id="396" max="255" man="1"/>
    <brk id="401" max="255" man="1"/>
    <brk id="164" max="255" man="1"/>
    <brk id="418" max="255" man="1"/>
    <brk id="429" max="255" man="1"/>
    <brk id="444" max="255" man="1"/>
    <brk id="460" max="255" man="1"/>
    <brk id="467" max="255" man="1"/>
    <brk id="481" max="255" man="1"/>
    <brk id="490" max="255" man="1"/>
    <brk id="506" max="255" man="1"/>
    <brk id="515" max="255" man="1"/>
    <brk id="522" max="255" man="1"/>
    <brk id="534" max="255" man="1"/>
    <brk id="535" max="255" man="1"/>
    <brk id="56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1:M107"/>
  <sheetViews>
    <sheetView zoomScalePageLayoutView="73" workbookViewId="0" topLeftCell="A19">
      <selection activeCell="G8" sqref="G8"/>
    </sheetView>
  </sheetViews>
  <sheetFormatPr defaultColWidth="11.28125" defaultRowHeight="12.75"/>
  <cols>
    <col min="1" max="1" width="11.57421875" style="3" customWidth="1"/>
    <col min="2" max="2" width="3.8515625" style="3" customWidth="1"/>
    <col min="3" max="3" width="4.7109375" style="3" customWidth="1"/>
    <col min="4" max="4" width="3.57421875" style="3" customWidth="1"/>
    <col min="5" max="5" width="27.8515625" style="7" customWidth="1"/>
    <col min="6" max="6" width="19.28125" style="2" customWidth="1"/>
    <col min="7" max="7" width="14.7109375" style="2" customWidth="1"/>
    <col min="8" max="8" width="13.28125" style="2" customWidth="1"/>
    <col min="9" max="9" width="12.57421875" style="2" customWidth="1"/>
    <col min="10" max="10" width="11.7109375" style="2" customWidth="1"/>
    <col min="11" max="11" width="14.00390625" style="2" customWidth="1"/>
    <col min="12" max="12" width="16.8515625" style="2" customWidth="1"/>
    <col min="13" max="13" width="32.421875" style="1" customWidth="1"/>
    <col min="14" max="16384" width="11.28125" style="2" customWidth="1"/>
  </cols>
  <sheetData>
    <row r="1" spans="1:13" ht="15">
      <c r="A1" s="336" t="s">
        <v>10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</row>
    <row r="2" spans="1:13" ht="15">
      <c r="A2" s="336" t="s">
        <v>373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5">
      <c r="A3" s="336" t="s">
        <v>494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18">
      <c r="A4" s="337" t="s">
        <v>285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ht="24">
      <c r="A5" s="208" t="s">
        <v>8</v>
      </c>
      <c r="B5" s="208" t="s">
        <v>23</v>
      </c>
      <c r="C5" s="208" t="s">
        <v>17</v>
      </c>
      <c r="D5" s="208" t="s">
        <v>18</v>
      </c>
      <c r="E5" s="45" t="s">
        <v>0</v>
      </c>
      <c r="F5" s="208" t="s">
        <v>1</v>
      </c>
      <c r="G5" s="208" t="s">
        <v>2</v>
      </c>
      <c r="H5" s="208" t="s">
        <v>3</v>
      </c>
      <c r="I5" s="208" t="s">
        <v>4</v>
      </c>
      <c r="J5" s="81" t="s">
        <v>72</v>
      </c>
      <c r="K5" s="260" t="s">
        <v>283</v>
      </c>
      <c r="L5" s="45" t="s">
        <v>5</v>
      </c>
      <c r="M5" s="258" t="s">
        <v>6</v>
      </c>
    </row>
    <row r="6" spans="1:13" ht="52.5" customHeight="1" thickBot="1">
      <c r="A6" s="5" t="s">
        <v>774</v>
      </c>
      <c r="B6" s="5">
        <v>1</v>
      </c>
      <c r="C6" s="5">
        <v>1</v>
      </c>
      <c r="D6" s="5"/>
      <c r="E6" s="205" t="s">
        <v>288</v>
      </c>
      <c r="F6" s="154" t="s">
        <v>318</v>
      </c>
      <c r="G6" s="37">
        <v>7371</v>
      </c>
      <c r="H6" s="37">
        <v>220</v>
      </c>
      <c r="I6" s="34"/>
      <c r="J6" s="34"/>
      <c r="K6" s="34"/>
      <c r="L6" s="34">
        <f>G6-H6+I6+J6+K6</f>
        <v>7151</v>
      </c>
      <c r="M6" s="6"/>
    </row>
    <row r="7" spans="1:13" ht="48" customHeight="1" thickBot="1">
      <c r="A7" s="5" t="s">
        <v>775</v>
      </c>
      <c r="B7" s="5">
        <v>1</v>
      </c>
      <c r="C7" s="5">
        <v>1</v>
      </c>
      <c r="D7" s="5"/>
      <c r="E7" s="213" t="s">
        <v>299</v>
      </c>
      <c r="F7" s="154" t="s">
        <v>317</v>
      </c>
      <c r="G7" s="37">
        <v>2730</v>
      </c>
      <c r="H7" s="37"/>
      <c r="I7" s="34">
        <v>100</v>
      </c>
      <c r="J7" s="34"/>
      <c r="K7" s="34"/>
      <c r="L7" s="34">
        <f>G7-H7+I7+J7+K7</f>
        <v>2830</v>
      </c>
      <c r="M7" s="9"/>
    </row>
    <row r="8" spans="1:13" ht="50.25" customHeight="1" thickBot="1">
      <c r="A8" s="5" t="s">
        <v>776</v>
      </c>
      <c r="B8" s="5">
        <v>1</v>
      </c>
      <c r="C8" s="5">
        <v>1</v>
      </c>
      <c r="D8" s="5"/>
      <c r="E8" s="213" t="s">
        <v>440</v>
      </c>
      <c r="F8" s="154" t="s">
        <v>309</v>
      </c>
      <c r="G8" s="37">
        <v>2415</v>
      </c>
      <c r="H8" s="37"/>
      <c r="I8" s="34">
        <v>100</v>
      </c>
      <c r="J8" s="34"/>
      <c r="K8" s="34"/>
      <c r="L8" s="34">
        <f>G8-H8+I8+J8+K8</f>
        <v>2515</v>
      </c>
      <c r="M8" s="9"/>
    </row>
    <row r="9" spans="1:13" ht="48.75" customHeight="1" thickBot="1">
      <c r="A9" s="5" t="s">
        <v>777</v>
      </c>
      <c r="B9" s="5">
        <v>1</v>
      </c>
      <c r="C9" s="5">
        <v>1</v>
      </c>
      <c r="D9" s="5"/>
      <c r="E9" s="213" t="s">
        <v>335</v>
      </c>
      <c r="F9" s="154" t="s">
        <v>336</v>
      </c>
      <c r="G9" s="37">
        <v>1417</v>
      </c>
      <c r="H9" s="37"/>
      <c r="I9" s="34">
        <v>150</v>
      </c>
      <c r="J9" s="34"/>
      <c r="K9" s="34"/>
      <c r="L9" s="34">
        <f>G9-H9+I9+J9+K9</f>
        <v>1567</v>
      </c>
      <c r="M9" s="9"/>
    </row>
    <row r="10" spans="1:13" ht="50.25" customHeight="1" thickBot="1">
      <c r="A10" s="5" t="s">
        <v>778</v>
      </c>
      <c r="B10" s="5">
        <v>1</v>
      </c>
      <c r="C10" s="5">
        <v>1</v>
      </c>
      <c r="D10" s="5"/>
      <c r="E10" s="213" t="s">
        <v>344</v>
      </c>
      <c r="F10" s="188" t="s">
        <v>345</v>
      </c>
      <c r="G10" s="37">
        <v>3024</v>
      </c>
      <c r="H10" s="37"/>
      <c r="I10" s="34">
        <v>120</v>
      </c>
      <c r="J10" s="34"/>
      <c r="K10" s="34"/>
      <c r="L10" s="34">
        <f>G10-H10+I10+J10+K10</f>
        <v>3144</v>
      </c>
      <c r="M10" s="9"/>
    </row>
    <row r="11" spans="1:13" ht="48" customHeight="1" thickBot="1">
      <c r="A11" s="5" t="s">
        <v>779</v>
      </c>
      <c r="B11" s="13">
        <v>1</v>
      </c>
      <c r="C11" s="13"/>
      <c r="D11" s="261">
        <v>1</v>
      </c>
      <c r="E11" s="262" t="s">
        <v>370</v>
      </c>
      <c r="F11" s="153" t="s">
        <v>371</v>
      </c>
      <c r="G11" s="37">
        <v>3045</v>
      </c>
      <c r="H11" s="37"/>
      <c r="I11" s="41">
        <v>100</v>
      </c>
      <c r="J11" s="41"/>
      <c r="K11" s="41"/>
      <c r="L11" s="41">
        <f>G11-H11+I11+J11</f>
        <v>3145</v>
      </c>
      <c r="M11" s="9"/>
    </row>
    <row r="12" spans="1:13" ht="50.25" customHeight="1" thickBot="1">
      <c r="A12" s="5" t="s">
        <v>780</v>
      </c>
      <c r="B12" s="13">
        <v>1</v>
      </c>
      <c r="C12" s="13"/>
      <c r="D12" s="261">
        <v>1</v>
      </c>
      <c r="E12" s="262" t="s">
        <v>372</v>
      </c>
      <c r="F12" s="153" t="s">
        <v>371</v>
      </c>
      <c r="G12" s="37">
        <v>3780</v>
      </c>
      <c r="H12" s="37"/>
      <c r="I12" s="41">
        <v>100</v>
      </c>
      <c r="J12" s="41"/>
      <c r="K12" s="41"/>
      <c r="L12" s="41">
        <f>G12-H12+I12+J12</f>
        <v>3880</v>
      </c>
      <c r="M12" s="9"/>
    </row>
    <row r="13" spans="1:13" ht="55.5" customHeight="1" thickBot="1">
      <c r="A13" s="5" t="s">
        <v>781</v>
      </c>
      <c r="B13" s="13">
        <v>1</v>
      </c>
      <c r="C13" s="13">
        <v>1</v>
      </c>
      <c r="D13" s="266"/>
      <c r="E13" s="213" t="s">
        <v>383</v>
      </c>
      <c r="F13" s="153" t="s">
        <v>384</v>
      </c>
      <c r="G13" s="37">
        <v>3223</v>
      </c>
      <c r="H13" s="37"/>
      <c r="I13" s="41">
        <v>130</v>
      </c>
      <c r="J13" s="41"/>
      <c r="K13" s="41"/>
      <c r="L13" s="41">
        <f>G13-H13+I13+J13</f>
        <v>3353</v>
      </c>
      <c r="M13" s="9"/>
    </row>
    <row r="14" spans="1:13" ht="48.75" customHeight="1" thickBot="1">
      <c r="A14" s="5" t="s">
        <v>782</v>
      </c>
      <c r="B14" s="13">
        <v>1</v>
      </c>
      <c r="C14" s="13"/>
      <c r="D14" s="261">
        <v>1</v>
      </c>
      <c r="E14" s="213" t="s">
        <v>398</v>
      </c>
      <c r="F14" s="153" t="s">
        <v>399</v>
      </c>
      <c r="G14" s="37">
        <v>1155</v>
      </c>
      <c r="H14" s="37"/>
      <c r="I14" s="41">
        <v>100</v>
      </c>
      <c r="J14" s="41"/>
      <c r="K14" s="41"/>
      <c r="L14" s="41">
        <f>G14-H14+I14+J14</f>
        <v>1255</v>
      </c>
      <c r="M14" s="9"/>
    </row>
    <row r="15" spans="1:13" ht="45.75" customHeight="1" thickBot="1">
      <c r="A15" s="5" t="s">
        <v>783</v>
      </c>
      <c r="B15" s="13">
        <v>1</v>
      </c>
      <c r="C15" s="13">
        <v>1</v>
      </c>
      <c r="D15" s="261"/>
      <c r="E15" s="213" t="s">
        <v>446</v>
      </c>
      <c r="F15" s="153" t="s">
        <v>447</v>
      </c>
      <c r="G15" s="37">
        <v>3066</v>
      </c>
      <c r="H15" s="37"/>
      <c r="I15" s="37">
        <v>80</v>
      </c>
      <c r="J15" s="37"/>
      <c r="K15" s="37"/>
      <c r="L15" s="37">
        <f>G15-H15+I15</f>
        <v>3146</v>
      </c>
      <c r="M15" s="9"/>
    </row>
    <row r="16" spans="1:13" ht="55.5" customHeight="1" thickBot="1">
      <c r="A16" s="5" t="s">
        <v>784</v>
      </c>
      <c r="B16" s="13">
        <v>1</v>
      </c>
      <c r="C16" s="13">
        <v>1</v>
      </c>
      <c r="D16" s="261"/>
      <c r="E16" s="213" t="s">
        <v>452</v>
      </c>
      <c r="F16" s="153" t="s">
        <v>453</v>
      </c>
      <c r="G16" s="37">
        <v>6444</v>
      </c>
      <c r="H16" s="37">
        <v>150</v>
      </c>
      <c r="I16" s="37"/>
      <c r="J16" s="37"/>
      <c r="K16" s="37"/>
      <c r="L16" s="37">
        <f>G16-H16</f>
        <v>6294</v>
      </c>
      <c r="M16" s="9"/>
    </row>
    <row r="17" spans="1:13" ht="53.25" customHeight="1" thickBot="1">
      <c r="A17" s="5" t="s">
        <v>785</v>
      </c>
      <c r="B17" s="13">
        <v>1</v>
      </c>
      <c r="C17" s="13">
        <v>1</v>
      </c>
      <c r="D17" s="261"/>
      <c r="E17" s="213" t="s">
        <v>454</v>
      </c>
      <c r="F17" s="153" t="s">
        <v>455</v>
      </c>
      <c r="G17" s="37">
        <v>4105</v>
      </c>
      <c r="H17" s="37"/>
      <c r="I17" s="37">
        <v>90</v>
      </c>
      <c r="J17" s="37"/>
      <c r="K17" s="37"/>
      <c r="L17" s="37">
        <f>G17+I17</f>
        <v>4195</v>
      </c>
      <c r="M17" s="9"/>
    </row>
    <row r="18" spans="1:13" ht="63" customHeight="1" thickBot="1">
      <c r="A18" s="5" t="s">
        <v>786</v>
      </c>
      <c r="B18" s="13">
        <v>1</v>
      </c>
      <c r="C18" s="13">
        <v>1</v>
      </c>
      <c r="D18" s="261"/>
      <c r="E18" s="213" t="s">
        <v>459</v>
      </c>
      <c r="F18" s="300" t="s">
        <v>460</v>
      </c>
      <c r="G18" s="37">
        <v>2845</v>
      </c>
      <c r="H18" s="37"/>
      <c r="I18" s="37">
        <v>90</v>
      </c>
      <c r="J18" s="37"/>
      <c r="K18" s="37"/>
      <c r="L18" s="37">
        <f>G18+I18</f>
        <v>2935</v>
      </c>
      <c r="M18" s="6"/>
    </row>
    <row r="19" spans="1:13" ht="63" customHeight="1" thickBot="1">
      <c r="A19" s="5" t="s">
        <v>787</v>
      </c>
      <c r="B19" s="13">
        <v>1</v>
      </c>
      <c r="C19" s="13"/>
      <c r="D19" s="261">
        <v>1</v>
      </c>
      <c r="E19" s="213" t="s">
        <v>477</v>
      </c>
      <c r="F19" s="300" t="s">
        <v>478</v>
      </c>
      <c r="G19" s="37">
        <v>3910</v>
      </c>
      <c r="H19" s="37"/>
      <c r="I19" s="37">
        <v>90</v>
      </c>
      <c r="J19" s="37"/>
      <c r="K19" s="37"/>
      <c r="L19" s="37">
        <f>G19-H19+I19</f>
        <v>4000</v>
      </c>
      <c r="M19" s="9"/>
    </row>
    <row r="20" spans="1:13" ht="63" customHeight="1" thickBot="1">
      <c r="A20" s="5" t="s">
        <v>788</v>
      </c>
      <c r="B20" s="13">
        <v>1</v>
      </c>
      <c r="C20" s="13">
        <v>1</v>
      </c>
      <c r="D20" s="261"/>
      <c r="E20" s="213" t="s">
        <v>489</v>
      </c>
      <c r="F20" s="300" t="s">
        <v>490</v>
      </c>
      <c r="G20" s="37">
        <v>3860</v>
      </c>
      <c r="H20" s="37"/>
      <c r="I20" s="37">
        <v>90</v>
      </c>
      <c r="J20" s="37"/>
      <c r="K20" s="37"/>
      <c r="L20" s="37">
        <f>G20-H20+I20</f>
        <v>3950</v>
      </c>
      <c r="M20" s="9"/>
    </row>
    <row r="21" spans="1:13" ht="15.75" thickTop="1">
      <c r="A21" s="104"/>
      <c r="B21" s="109">
        <f>SUM(B6:B20)</f>
        <v>15</v>
      </c>
      <c r="C21" s="109">
        <f>SUM(C6:C20)</f>
        <v>11</v>
      </c>
      <c r="D21" s="109">
        <f>SUM(D6:D19)</f>
        <v>4</v>
      </c>
      <c r="E21" s="110"/>
      <c r="F21" s="109" t="s">
        <v>7</v>
      </c>
      <c r="G21" s="119">
        <f aca="true" t="shared" si="0" ref="G21:L21">SUM(G6:G20)</f>
        <v>52390</v>
      </c>
      <c r="H21" s="119">
        <f t="shared" si="0"/>
        <v>370</v>
      </c>
      <c r="I21" s="119">
        <f t="shared" si="0"/>
        <v>1340</v>
      </c>
      <c r="J21" s="119">
        <f t="shared" si="0"/>
        <v>0</v>
      </c>
      <c r="K21" s="119">
        <f t="shared" si="0"/>
        <v>0</v>
      </c>
      <c r="L21" s="119">
        <f t="shared" si="0"/>
        <v>53360</v>
      </c>
      <c r="M21" s="112"/>
    </row>
    <row r="22" spans="1:13" ht="15">
      <c r="A22" s="104"/>
      <c r="B22" s="109"/>
      <c r="C22" s="109"/>
      <c r="D22" s="109"/>
      <c r="E22" s="110"/>
      <c r="F22" s="109"/>
      <c r="G22" s="117"/>
      <c r="H22" s="117"/>
      <c r="I22" s="117"/>
      <c r="J22" s="117"/>
      <c r="K22" s="117"/>
      <c r="L22" s="117"/>
      <c r="M22" s="112"/>
    </row>
    <row r="23" spans="1:13" ht="15">
      <c r="A23" s="104"/>
      <c r="B23" s="109"/>
      <c r="C23" s="109"/>
      <c r="D23" s="109"/>
      <c r="E23" s="110"/>
      <c r="F23" s="109"/>
      <c r="G23" s="117"/>
      <c r="H23" s="117"/>
      <c r="I23" s="117"/>
      <c r="J23" s="117"/>
      <c r="K23" s="117"/>
      <c r="L23" s="117"/>
      <c r="M23" s="112"/>
    </row>
    <row r="24" spans="1:13" ht="15">
      <c r="A24" s="104"/>
      <c r="B24" s="109"/>
      <c r="C24" s="109"/>
      <c r="D24" s="109"/>
      <c r="E24" s="110"/>
      <c r="F24" s="109"/>
      <c r="G24" s="117"/>
      <c r="H24" s="117"/>
      <c r="I24" s="117"/>
      <c r="J24" s="117"/>
      <c r="K24" s="117"/>
      <c r="L24" s="117"/>
      <c r="M24" s="112"/>
    </row>
    <row r="25" spans="1:13" ht="15">
      <c r="A25" s="104"/>
      <c r="B25" s="109"/>
      <c r="C25" s="109"/>
      <c r="D25" s="109"/>
      <c r="E25" s="110"/>
      <c r="F25" s="109"/>
      <c r="G25" s="117"/>
      <c r="H25" s="117"/>
      <c r="I25" s="117"/>
      <c r="J25" s="117"/>
      <c r="K25" s="117"/>
      <c r="L25" s="117"/>
      <c r="M25" s="112"/>
    </row>
    <row r="26" spans="1:13" ht="15">
      <c r="A26" s="104"/>
      <c r="B26" s="109"/>
      <c r="C26" s="109"/>
      <c r="D26" s="109"/>
      <c r="E26" s="110"/>
      <c r="F26" s="109"/>
      <c r="G26" s="117"/>
      <c r="H26" s="117"/>
      <c r="I26" s="117"/>
      <c r="J26" s="117"/>
      <c r="K26" s="117"/>
      <c r="L26" s="117"/>
      <c r="M26" s="112"/>
    </row>
    <row r="27" spans="1:13" ht="15">
      <c r="A27" s="104"/>
      <c r="B27" s="109"/>
      <c r="C27" s="109"/>
      <c r="D27" s="109"/>
      <c r="E27" s="110"/>
      <c r="F27" s="109"/>
      <c r="G27" s="117"/>
      <c r="H27" s="117"/>
      <c r="I27" s="117"/>
      <c r="J27" s="117"/>
      <c r="K27" s="117"/>
      <c r="L27" s="117"/>
      <c r="M27" s="112"/>
    </row>
    <row r="28" spans="1:13" ht="15">
      <c r="A28" s="104"/>
      <c r="B28" s="109"/>
      <c r="C28" s="109"/>
      <c r="D28" s="109"/>
      <c r="E28" s="110"/>
      <c r="F28" s="109"/>
      <c r="G28" s="117"/>
      <c r="H28" s="117"/>
      <c r="I28" s="117"/>
      <c r="J28" s="117"/>
      <c r="K28" s="117"/>
      <c r="L28" s="117"/>
      <c r="M28" s="112"/>
    </row>
    <row r="29" spans="1:13" ht="15">
      <c r="A29" s="104"/>
      <c r="B29" s="109"/>
      <c r="C29" s="109"/>
      <c r="D29" s="109"/>
      <c r="E29" s="110"/>
      <c r="F29" s="109"/>
      <c r="G29" s="117"/>
      <c r="H29" s="117"/>
      <c r="I29" s="117"/>
      <c r="J29" s="117"/>
      <c r="K29" s="117"/>
      <c r="L29" s="117"/>
      <c r="M29" s="112"/>
    </row>
    <row r="30" spans="1:13" ht="15">
      <c r="A30" s="104"/>
      <c r="B30" s="109"/>
      <c r="C30" s="109"/>
      <c r="D30" s="109"/>
      <c r="E30" s="110"/>
      <c r="F30" s="109"/>
      <c r="G30" s="117"/>
      <c r="H30" s="117"/>
      <c r="I30" s="117"/>
      <c r="J30" s="117"/>
      <c r="K30" s="117"/>
      <c r="L30" s="117"/>
      <c r="M30" s="112"/>
    </row>
    <row r="31" spans="1:13" ht="15">
      <c r="A31" s="104"/>
      <c r="B31" s="109"/>
      <c r="C31" s="109"/>
      <c r="D31" s="109"/>
      <c r="E31" s="110"/>
      <c r="F31" s="109"/>
      <c r="G31" s="117"/>
      <c r="H31" s="117"/>
      <c r="I31" s="117"/>
      <c r="J31" s="117"/>
      <c r="K31" s="117"/>
      <c r="L31" s="117"/>
      <c r="M31" s="112"/>
    </row>
    <row r="32" spans="1:13" ht="15">
      <c r="A32" s="104"/>
      <c r="B32" s="109"/>
      <c r="C32" s="109"/>
      <c r="D32" s="109"/>
      <c r="E32" s="110"/>
      <c r="F32" s="109"/>
      <c r="G32" s="117"/>
      <c r="H32" s="117"/>
      <c r="I32" s="117"/>
      <c r="J32" s="117"/>
      <c r="K32" s="117"/>
      <c r="L32" s="117"/>
      <c r="M32" s="112"/>
    </row>
    <row r="33" spans="1:13" ht="15">
      <c r="A33" s="104"/>
      <c r="B33" s="109"/>
      <c r="C33" s="109"/>
      <c r="D33" s="109"/>
      <c r="E33" s="110"/>
      <c r="F33" s="109"/>
      <c r="G33" s="117"/>
      <c r="H33" s="117"/>
      <c r="I33" s="117"/>
      <c r="J33" s="117"/>
      <c r="K33" s="117"/>
      <c r="L33" s="117"/>
      <c r="M33" s="112"/>
    </row>
    <row r="34" spans="1:13" ht="15">
      <c r="A34" s="104"/>
      <c r="B34" s="109"/>
      <c r="C34" s="109"/>
      <c r="D34" s="109"/>
      <c r="E34" s="110"/>
      <c r="F34" s="109"/>
      <c r="G34" s="117"/>
      <c r="H34" s="117"/>
      <c r="I34" s="117"/>
      <c r="J34" s="117"/>
      <c r="K34" s="117"/>
      <c r="L34" s="117"/>
      <c r="M34" s="112"/>
    </row>
    <row r="35" spans="1:13" ht="15">
      <c r="A35" s="104"/>
      <c r="B35" s="109"/>
      <c r="C35" s="109"/>
      <c r="D35" s="109"/>
      <c r="E35" s="110"/>
      <c r="F35" s="109"/>
      <c r="G35" s="117"/>
      <c r="H35" s="117"/>
      <c r="I35" s="117"/>
      <c r="J35" s="117"/>
      <c r="K35" s="117"/>
      <c r="L35" s="117"/>
      <c r="M35" s="112"/>
    </row>
    <row r="36" spans="1:13" ht="15">
      <c r="A36" s="104"/>
      <c r="B36" s="109"/>
      <c r="C36" s="109"/>
      <c r="D36" s="109"/>
      <c r="E36" s="110"/>
      <c r="F36" s="109"/>
      <c r="G36" s="117"/>
      <c r="H36" s="117"/>
      <c r="I36" s="117"/>
      <c r="J36" s="117"/>
      <c r="K36" s="117"/>
      <c r="L36" s="117"/>
      <c r="M36" s="112"/>
    </row>
    <row r="37" spans="1:13" ht="15">
      <c r="A37" s="104"/>
      <c r="B37" s="109"/>
      <c r="C37" s="109"/>
      <c r="D37" s="109"/>
      <c r="E37" s="110"/>
      <c r="F37" s="109"/>
      <c r="G37" s="117"/>
      <c r="H37" s="117"/>
      <c r="I37" s="117"/>
      <c r="J37" s="117"/>
      <c r="K37" s="117"/>
      <c r="L37" s="117"/>
      <c r="M37" s="112"/>
    </row>
    <row r="38" spans="1:13" ht="15">
      <c r="A38" s="104"/>
      <c r="B38" s="109"/>
      <c r="C38" s="109"/>
      <c r="D38" s="109"/>
      <c r="E38" s="110"/>
      <c r="F38" s="109"/>
      <c r="G38" s="117"/>
      <c r="H38" s="117"/>
      <c r="I38" s="117"/>
      <c r="J38" s="117"/>
      <c r="K38" s="117"/>
      <c r="L38" s="117"/>
      <c r="M38" s="112"/>
    </row>
    <row r="39" spans="1:13" ht="15">
      <c r="A39" s="104"/>
      <c r="B39" s="109"/>
      <c r="C39" s="109"/>
      <c r="D39" s="109"/>
      <c r="E39" s="110"/>
      <c r="F39" s="109"/>
      <c r="G39" s="117"/>
      <c r="H39" s="117"/>
      <c r="I39" s="117"/>
      <c r="J39" s="117"/>
      <c r="K39" s="117"/>
      <c r="L39" s="117"/>
      <c r="M39" s="112"/>
    </row>
    <row r="40" spans="1:13" ht="15">
      <c r="A40" s="104"/>
      <c r="B40" s="109"/>
      <c r="C40" s="109"/>
      <c r="D40" s="109"/>
      <c r="E40" s="110"/>
      <c r="F40" s="109"/>
      <c r="G40" s="117"/>
      <c r="H40" s="117"/>
      <c r="I40" s="117"/>
      <c r="J40" s="117"/>
      <c r="K40" s="117"/>
      <c r="L40" s="117"/>
      <c r="M40" s="112"/>
    </row>
    <row r="41" spans="1:13" ht="15">
      <c r="A41" s="104"/>
      <c r="B41" s="109"/>
      <c r="C41" s="109"/>
      <c r="D41" s="109"/>
      <c r="E41" s="110"/>
      <c r="F41" s="109"/>
      <c r="G41" s="117"/>
      <c r="H41" s="117"/>
      <c r="I41" s="117"/>
      <c r="J41" s="117"/>
      <c r="K41" s="117"/>
      <c r="L41" s="117"/>
      <c r="M41" s="112"/>
    </row>
    <row r="42" spans="1:13" ht="15">
      <c r="A42" s="104"/>
      <c r="B42" s="109"/>
      <c r="C42" s="109"/>
      <c r="D42" s="109"/>
      <c r="E42" s="110"/>
      <c r="F42" s="109"/>
      <c r="G42" s="117"/>
      <c r="H42" s="117"/>
      <c r="I42" s="117"/>
      <c r="J42" s="117"/>
      <c r="K42" s="117"/>
      <c r="L42" s="117"/>
      <c r="M42" s="112"/>
    </row>
    <row r="43" spans="1:13" ht="15">
      <c r="A43" s="104"/>
      <c r="B43" s="109"/>
      <c r="C43" s="109"/>
      <c r="D43" s="109"/>
      <c r="E43" s="110"/>
      <c r="F43" s="109"/>
      <c r="G43" s="117"/>
      <c r="H43" s="117"/>
      <c r="I43" s="117"/>
      <c r="J43" s="117"/>
      <c r="K43" s="117"/>
      <c r="L43" s="117"/>
      <c r="M43" s="112"/>
    </row>
    <row r="44" spans="1:13" ht="15">
      <c r="A44" s="104"/>
      <c r="B44" s="109"/>
      <c r="C44" s="109"/>
      <c r="D44" s="109"/>
      <c r="E44" s="110"/>
      <c r="F44" s="109"/>
      <c r="G44" s="117"/>
      <c r="H44" s="117"/>
      <c r="I44" s="117"/>
      <c r="J44" s="117"/>
      <c r="K44" s="117"/>
      <c r="L44" s="117"/>
      <c r="M44" s="112"/>
    </row>
    <row r="45" spans="1:13" ht="15">
      <c r="A45" s="104"/>
      <c r="B45" s="109"/>
      <c r="C45" s="109"/>
      <c r="D45" s="109"/>
      <c r="E45" s="110"/>
      <c r="F45" s="109"/>
      <c r="G45" s="117"/>
      <c r="H45" s="117"/>
      <c r="I45" s="117"/>
      <c r="J45" s="117"/>
      <c r="K45" s="117"/>
      <c r="L45" s="117"/>
      <c r="M45" s="112"/>
    </row>
    <row r="46" spans="1:13" ht="15">
      <c r="A46" s="104"/>
      <c r="B46" s="109"/>
      <c r="C46" s="109"/>
      <c r="D46" s="109"/>
      <c r="E46" s="110"/>
      <c r="F46" s="109"/>
      <c r="G46" s="117"/>
      <c r="H46" s="117"/>
      <c r="I46" s="117"/>
      <c r="J46" s="117"/>
      <c r="K46" s="117"/>
      <c r="L46" s="117"/>
      <c r="M46" s="112"/>
    </row>
    <row r="47" spans="1:13" ht="15">
      <c r="A47" s="104"/>
      <c r="B47" s="109"/>
      <c r="C47" s="109"/>
      <c r="D47" s="109"/>
      <c r="E47" s="110"/>
      <c r="F47" s="109"/>
      <c r="G47" s="117"/>
      <c r="H47" s="117"/>
      <c r="I47" s="117"/>
      <c r="J47" s="117"/>
      <c r="K47" s="117"/>
      <c r="L47" s="117"/>
      <c r="M47" s="112"/>
    </row>
    <row r="48" spans="1:13" ht="15">
      <c r="A48" s="104"/>
      <c r="B48" s="109"/>
      <c r="C48" s="109"/>
      <c r="D48" s="109"/>
      <c r="E48" s="110"/>
      <c r="F48" s="109"/>
      <c r="G48" s="117"/>
      <c r="H48" s="117"/>
      <c r="I48" s="117"/>
      <c r="J48" s="117"/>
      <c r="K48" s="117"/>
      <c r="L48" s="117"/>
      <c r="M48" s="112"/>
    </row>
    <row r="49" spans="1:13" ht="15">
      <c r="A49" s="104"/>
      <c r="B49" s="109"/>
      <c r="C49" s="109"/>
      <c r="D49" s="109"/>
      <c r="E49" s="110"/>
      <c r="F49" s="109"/>
      <c r="G49" s="117"/>
      <c r="H49" s="117"/>
      <c r="I49" s="117"/>
      <c r="J49" s="117"/>
      <c r="K49" s="117"/>
      <c r="L49" s="117"/>
      <c r="M49" s="112"/>
    </row>
    <row r="50" spans="1:13" ht="15">
      <c r="A50" s="104"/>
      <c r="B50" s="109"/>
      <c r="C50" s="109"/>
      <c r="D50" s="109"/>
      <c r="E50" s="110"/>
      <c r="F50" s="109"/>
      <c r="G50" s="117"/>
      <c r="H50" s="117"/>
      <c r="I50" s="117"/>
      <c r="J50" s="117"/>
      <c r="K50" s="117"/>
      <c r="L50" s="117"/>
      <c r="M50" s="112"/>
    </row>
    <row r="51" spans="1:13" ht="15">
      <c r="A51" s="104"/>
      <c r="B51" s="109"/>
      <c r="C51" s="109"/>
      <c r="D51" s="109"/>
      <c r="E51" s="110"/>
      <c r="F51" s="109"/>
      <c r="G51" s="117"/>
      <c r="H51" s="117"/>
      <c r="I51" s="117"/>
      <c r="J51" s="117"/>
      <c r="K51" s="117"/>
      <c r="L51" s="117"/>
      <c r="M51" s="112"/>
    </row>
    <row r="52" spans="1:13" ht="15">
      <c r="A52" s="5"/>
      <c r="B52" s="242"/>
      <c r="C52" s="242"/>
      <c r="D52" s="242"/>
      <c r="E52" s="206"/>
      <c r="F52" s="242"/>
      <c r="G52" s="50"/>
      <c r="H52" s="50"/>
      <c r="I52" s="50"/>
      <c r="J52" s="50"/>
      <c r="K52" s="50"/>
      <c r="L52" s="50"/>
      <c r="M52" s="207"/>
    </row>
    <row r="53" spans="1:13" ht="15">
      <c r="A53" s="5"/>
      <c r="B53" s="242"/>
      <c r="C53" s="242"/>
      <c r="D53" s="242"/>
      <c r="E53" s="206"/>
      <c r="F53" s="242"/>
      <c r="G53" s="50"/>
      <c r="H53" s="50"/>
      <c r="I53" s="50"/>
      <c r="J53" s="50"/>
      <c r="K53" s="50"/>
      <c r="L53" s="50"/>
      <c r="M53" s="207"/>
    </row>
    <row r="54" spans="1:13" ht="15">
      <c r="A54" s="5"/>
      <c r="B54" s="242"/>
      <c r="C54" s="242"/>
      <c r="D54" s="242"/>
      <c r="E54" s="206"/>
      <c r="F54" s="242"/>
      <c r="G54" s="50"/>
      <c r="H54" s="50"/>
      <c r="I54" s="50"/>
      <c r="J54" s="50"/>
      <c r="K54" s="50"/>
      <c r="L54" s="50"/>
      <c r="M54" s="207"/>
    </row>
    <row r="55" spans="1:13" ht="15">
      <c r="A55" s="5"/>
      <c r="B55" s="242"/>
      <c r="C55" s="242"/>
      <c r="D55" s="242"/>
      <c r="E55" s="206"/>
      <c r="F55" s="242"/>
      <c r="G55" s="50"/>
      <c r="H55" s="50"/>
      <c r="I55" s="50"/>
      <c r="J55" s="50"/>
      <c r="K55" s="50"/>
      <c r="L55" s="50"/>
      <c r="M55" s="207"/>
    </row>
    <row r="56" spans="1:13" ht="15">
      <c r="A56" s="5"/>
      <c r="B56" s="242"/>
      <c r="C56" s="242"/>
      <c r="D56" s="242"/>
      <c r="E56" s="206"/>
      <c r="F56" s="242"/>
      <c r="G56" s="50"/>
      <c r="H56" s="50"/>
      <c r="I56" s="50"/>
      <c r="J56" s="50"/>
      <c r="K56" s="50"/>
      <c r="L56" s="50"/>
      <c r="M56" s="207"/>
    </row>
    <row r="57" spans="1:13" ht="15">
      <c r="A57" s="5"/>
      <c r="B57" s="242"/>
      <c r="C57" s="242"/>
      <c r="D57" s="242"/>
      <c r="E57" s="206"/>
      <c r="F57" s="242"/>
      <c r="G57" s="50"/>
      <c r="H57" s="50"/>
      <c r="I57" s="50"/>
      <c r="J57" s="50"/>
      <c r="K57" s="50"/>
      <c r="L57" s="50"/>
      <c r="M57" s="207"/>
    </row>
    <row r="58" spans="1:13" ht="15">
      <c r="A58" s="5"/>
      <c r="B58" s="242"/>
      <c r="C58" s="242"/>
      <c r="D58" s="242"/>
      <c r="E58" s="206"/>
      <c r="F58" s="242"/>
      <c r="G58" s="50"/>
      <c r="H58" s="50"/>
      <c r="I58" s="50"/>
      <c r="J58" s="50"/>
      <c r="K58" s="50"/>
      <c r="L58" s="50"/>
      <c r="M58" s="207"/>
    </row>
    <row r="59" spans="1:13" ht="15">
      <c r="A59" s="5"/>
      <c r="B59" s="242"/>
      <c r="C59" s="242"/>
      <c r="D59" s="242"/>
      <c r="E59" s="206"/>
      <c r="F59" s="242"/>
      <c r="G59" s="50"/>
      <c r="H59" s="50"/>
      <c r="I59" s="50"/>
      <c r="J59" s="50"/>
      <c r="K59" s="50"/>
      <c r="L59" s="50"/>
      <c r="M59" s="207"/>
    </row>
    <row r="60" spans="1:13" ht="15">
      <c r="A60" s="5"/>
      <c r="B60" s="242"/>
      <c r="C60" s="242"/>
      <c r="D60" s="242"/>
      <c r="E60" s="206"/>
      <c r="F60" s="242"/>
      <c r="G60" s="50"/>
      <c r="H60" s="50"/>
      <c r="I60" s="50"/>
      <c r="J60" s="50"/>
      <c r="K60" s="50"/>
      <c r="L60" s="50"/>
      <c r="M60" s="207"/>
    </row>
    <row r="61" spans="1:13" ht="15">
      <c r="A61" s="5"/>
      <c r="B61" s="242"/>
      <c r="C61" s="242"/>
      <c r="D61" s="242"/>
      <c r="E61" s="206"/>
      <c r="F61" s="242"/>
      <c r="G61" s="50"/>
      <c r="H61" s="50"/>
      <c r="I61" s="50"/>
      <c r="J61" s="50"/>
      <c r="K61" s="50"/>
      <c r="L61" s="50"/>
      <c r="M61" s="207"/>
    </row>
    <row r="62" spans="1:13" ht="15">
      <c r="A62" s="5"/>
      <c r="B62" s="242"/>
      <c r="C62" s="242"/>
      <c r="D62" s="242"/>
      <c r="E62" s="206"/>
      <c r="F62" s="242"/>
      <c r="G62" s="50"/>
      <c r="H62" s="50"/>
      <c r="I62" s="50"/>
      <c r="J62" s="50"/>
      <c r="K62" s="50"/>
      <c r="L62" s="50"/>
      <c r="M62" s="207"/>
    </row>
    <row r="63" spans="1:13" ht="15">
      <c r="A63" s="5"/>
      <c r="B63" s="242"/>
      <c r="C63" s="242"/>
      <c r="D63" s="242"/>
      <c r="E63" s="206"/>
      <c r="F63" s="242"/>
      <c r="G63" s="50"/>
      <c r="H63" s="50"/>
      <c r="I63" s="50"/>
      <c r="J63" s="50"/>
      <c r="K63" s="50"/>
      <c r="L63" s="50"/>
      <c r="M63" s="207"/>
    </row>
    <row r="64" spans="1:13" ht="15">
      <c r="A64" s="5"/>
      <c r="B64" s="242"/>
      <c r="C64" s="242"/>
      <c r="D64" s="242"/>
      <c r="E64" s="206"/>
      <c r="F64" s="242"/>
      <c r="G64" s="50"/>
      <c r="H64" s="50"/>
      <c r="I64" s="50"/>
      <c r="J64" s="50"/>
      <c r="K64" s="50"/>
      <c r="L64" s="50"/>
      <c r="M64" s="207"/>
    </row>
    <row r="65" spans="1:13" ht="15">
      <c r="A65" s="5"/>
      <c r="B65" s="209"/>
      <c r="C65" s="209"/>
      <c r="D65" s="209"/>
      <c r="E65" s="206"/>
      <c r="F65" s="209"/>
      <c r="G65" s="50"/>
      <c r="H65" s="50"/>
      <c r="I65" s="50"/>
      <c r="J65" s="50"/>
      <c r="K65" s="50"/>
      <c r="L65" s="50"/>
      <c r="M65" s="207"/>
    </row>
    <row r="66" spans="1:13" ht="15">
      <c r="A66" s="5"/>
      <c r="B66" s="305"/>
      <c r="C66" s="305"/>
      <c r="D66" s="305"/>
      <c r="E66" s="206"/>
      <c r="F66" s="305"/>
      <c r="G66" s="50"/>
      <c r="H66" s="50"/>
      <c r="I66" s="50"/>
      <c r="J66" s="50"/>
      <c r="K66" s="50"/>
      <c r="L66" s="50"/>
      <c r="M66" s="207"/>
    </row>
    <row r="67" spans="1:13" ht="20.25" customHeight="1">
      <c r="A67" s="341" t="s">
        <v>10</v>
      </c>
      <c r="B67" s="341"/>
      <c r="C67" s="341"/>
      <c r="D67" s="341"/>
      <c r="E67" s="341"/>
      <c r="F67" s="341"/>
      <c r="G67" s="341"/>
      <c r="H67" s="341"/>
      <c r="I67" s="341"/>
      <c r="J67" s="341"/>
      <c r="K67" s="341"/>
      <c r="L67" s="341"/>
      <c r="M67" s="341"/>
    </row>
    <row r="68" spans="1:13" ht="15">
      <c r="A68" s="341" t="s">
        <v>373</v>
      </c>
      <c r="B68" s="341"/>
      <c r="C68" s="341"/>
      <c r="D68" s="341"/>
      <c r="E68" s="341"/>
      <c r="F68" s="341"/>
      <c r="G68" s="341"/>
      <c r="H68" s="341"/>
      <c r="I68" s="341"/>
      <c r="J68" s="341"/>
      <c r="K68" s="341"/>
      <c r="L68" s="341"/>
      <c r="M68" s="341"/>
    </row>
    <row r="69" spans="1:13" ht="15">
      <c r="A69" s="341" t="str">
        <f>A3</f>
        <v>Nómina que corresponde a la 2DA (SEGUNDA) quincena del mes de AGOSTO de 2020.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</row>
    <row r="70" spans="1:13" ht="18.75" thickBot="1">
      <c r="A70" s="342" t="s">
        <v>171</v>
      </c>
      <c r="B70" s="342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2"/>
    </row>
    <row r="71" spans="1:13" ht="19.5" thickBot="1" thickTop="1">
      <c r="A71" s="202"/>
      <c r="B71" s="203"/>
      <c r="C71" s="203"/>
      <c r="D71" s="203"/>
      <c r="E71" s="334" t="s">
        <v>177</v>
      </c>
      <c r="F71" s="186" t="s">
        <v>187</v>
      </c>
      <c r="G71" s="202"/>
      <c r="H71" s="202"/>
      <c r="I71" s="202"/>
      <c r="J71" s="202"/>
      <c r="K71" s="202"/>
      <c r="L71" s="202"/>
      <c r="M71" s="202"/>
    </row>
    <row r="72" spans="1:6" ht="19.5" thickBot="1" thickTop="1">
      <c r="A72" s="23"/>
      <c r="B72" s="23"/>
      <c r="C72" s="23"/>
      <c r="D72" s="23"/>
      <c r="E72" s="174" t="s">
        <v>173</v>
      </c>
      <c r="F72" s="193">
        <f>'[1]EVENTUALES'!$C$41</f>
        <v>0</v>
      </c>
    </row>
    <row r="73" spans="1:11" ht="21.75" thickBot="1" thickTop="1">
      <c r="A73" s="23"/>
      <c r="B73" s="23"/>
      <c r="C73" s="23"/>
      <c r="D73" s="23"/>
      <c r="E73" s="175" t="s">
        <v>174</v>
      </c>
      <c r="F73" s="193">
        <f>'[1]EVENTUALES'!$C$42</f>
        <v>0</v>
      </c>
      <c r="I73" s="348" t="s">
        <v>172</v>
      </c>
      <c r="J73" s="349"/>
      <c r="K73" s="350"/>
    </row>
    <row r="74" spans="1:12" ht="21.75" thickBot="1" thickTop="1">
      <c r="A74" s="23"/>
      <c r="B74" s="23"/>
      <c r="C74" s="23"/>
      <c r="D74" s="23"/>
      <c r="E74" s="174" t="s">
        <v>4</v>
      </c>
      <c r="F74" s="193">
        <f>'[1]EVENTUALES'!$C$43</f>
        <v>0</v>
      </c>
      <c r="G74" s="101"/>
      <c r="I74" s="180">
        <f>B21</f>
        <v>15</v>
      </c>
      <c r="J74" s="181" t="s">
        <v>178</v>
      </c>
      <c r="K74" s="182"/>
      <c r="L74" s="179"/>
    </row>
    <row r="75" spans="1:11" ht="37.5" thickBot="1" thickTop="1">
      <c r="A75" s="23"/>
      <c r="B75" s="23"/>
      <c r="C75" s="23"/>
      <c r="D75" s="23"/>
      <c r="E75" s="176" t="s">
        <v>175</v>
      </c>
      <c r="F75" s="193">
        <f>'[1]EVENTUALES'!$C$44</f>
        <v>0</v>
      </c>
      <c r="G75" s="101"/>
      <c r="I75" s="180">
        <f>C21</f>
        <v>11</v>
      </c>
      <c r="J75" s="98" t="s">
        <v>179</v>
      </c>
      <c r="K75" s="183"/>
    </row>
    <row r="76" spans="1:11" ht="37.5" thickBot="1" thickTop="1">
      <c r="A76" s="23"/>
      <c r="B76" s="23"/>
      <c r="C76" s="23"/>
      <c r="D76" s="23"/>
      <c r="E76" s="177" t="s">
        <v>284</v>
      </c>
      <c r="F76" s="193">
        <f>'[1]EVENTUALES'!$C$45</f>
        <v>0</v>
      </c>
      <c r="G76" s="101"/>
      <c r="H76" s="25"/>
      <c r="I76" s="192">
        <f>D21</f>
        <v>4</v>
      </c>
      <c r="J76" s="184" t="s">
        <v>180</v>
      </c>
      <c r="K76" s="185"/>
    </row>
    <row r="77" spans="1:8" ht="19.5" thickBot="1" thickTop="1">
      <c r="A77" s="23"/>
      <c r="B77" s="23"/>
      <c r="C77" s="23"/>
      <c r="D77" s="23"/>
      <c r="E77" s="178" t="s">
        <v>176</v>
      </c>
      <c r="F77" s="193">
        <f>'[1]EVENTUALES'!$C$46</f>
        <v>0</v>
      </c>
      <c r="G77" s="101"/>
      <c r="H77" s="25"/>
    </row>
    <row r="78" spans="1:12" ht="15.75" thickTop="1">
      <c r="A78" s="23"/>
      <c r="B78" s="23"/>
      <c r="C78" s="23"/>
      <c r="D78" s="23"/>
      <c r="E78" s="2"/>
      <c r="G78" s="25"/>
      <c r="L78" s="26"/>
    </row>
    <row r="79" spans="1:12" ht="15">
      <c r="A79" s="23"/>
      <c r="B79" s="23"/>
      <c r="C79" s="23"/>
      <c r="D79" s="23"/>
      <c r="E79" s="24"/>
      <c r="F79" s="25"/>
      <c r="G79" s="25"/>
      <c r="L79" s="26"/>
    </row>
    <row r="80" spans="1:12" ht="15">
      <c r="A80" s="23"/>
      <c r="B80" s="23"/>
      <c r="C80" s="23"/>
      <c r="D80" s="23"/>
      <c r="E80" s="24"/>
      <c r="F80" s="25"/>
      <c r="G80" s="25"/>
      <c r="I80" s="25"/>
      <c r="J80" s="25"/>
      <c r="K80" s="25"/>
      <c r="L80" s="26"/>
    </row>
    <row r="81" spans="1:12" ht="15">
      <c r="A81" s="23"/>
      <c r="B81" s="23"/>
      <c r="C81" s="23"/>
      <c r="D81" s="23"/>
      <c r="E81" s="24"/>
      <c r="F81" s="25"/>
      <c r="G81" s="25"/>
      <c r="I81" s="25"/>
      <c r="J81" s="25"/>
      <c r="K81" s="25"/>
      <c r="L81" s="26"/>
    </row>
    <row r="82" spans="1:12" ht="15">
      <c r="A82" s="23"/>
      <c r="B82" s="23"/>
      <c r="C82" s="23"/>
      <c r="D82" s="23"/>
      <c r="E82" s="24"/>
      <c r="F82" s="25"/>
      <c r="G82" s="25"/>
      <c r="I82" s="25"/>
      <c r="J82" s="25"/>
      <c r="K82" s="25"/>
      <c r="L82" s="26"/>
    </row>
    <row r="83" spans="1:12" ht="15">
      <c r="A83" s="23"/>
      <c r="B83" s="23"/>
      <c r="C83" s="23"/>
      <c r="D83" s="23"/>
      <c r="E83" s="24"/>
      <c r="F83" s="25"/>
      <c r="G83" s="25"/>
      <c r="H83" s="25"/>
      <c r="I83" s="25"/>
      <c r="J83" s="25"/>
      <c r="K83" s="25"/>
      <c r="L83" s="26"/>
    </row>
    <row r="84" spans="1:12" ht="15">
      <c r="A84" s="23"/>
      <c r="B84" s="23"/>
      <c r="C84" s="23"/>
      <c r="D84" s="23"/>
      <c r="E84" s="24"/>
      <c r="F84" s="25"/>
      <c r="G84" s="25"/>
      <c r="H84" s="25"/>
      <c r="I84" s="25"/>
      <c r="J84" s="25"/>
      <c r="K84" s="25"/>
      <c r="L84" s="26"/>
    </row>
    <row r="85" spans="1:12" ht="15">
      <c r="A85" s="23"/>
      <c r="B85" s="23"/>
      <c r="C85" s="23"/>
      <c r="D85" s="23"/>
      <c r="E85" s="24"/>
      <c r="F85" s="25"/>
      <c r="G85" s="25"/>
      <c r="H85" s="25"/>
      <c r="I85" s="25"/>
      <c r="J85" s="25"/>
      <c r="K85" s="25"/>
      <c r="L85" s="26"/>
    </row>
    <row r="86" spans="1:12" ht="15">
      <c r="A86" s="23"/>
      <c r="B86" s="23"/>
      <c r="C86" s="23"/>
      <c r="D86" s="23"/>
      <c r="E86" s="24"/>
      <c r="F86" s="25"/>
      <c r="G86" s="25"/>
      <c r="H86" s="25"/>
      <c r="I86" s="25"/>
      <c r="J86" s="25"/>
      <c r="K86" s="25"/>
      <c r="L86" s="26"/>
    </row>
    <row r="87" spans="1:12" ht="15">
      <c r="A87" s="23"/>
      <c r="B87" s="23"/>
      <c r="C87" s="23"/>
      <c r="D87" s="23"/>
      <c r="E87" s="24"/>
      <c r="F87" s="25"/>
      <c r="G87" s="25"/>
      <c r="H87" s="25"/>
      <c r="I87" s="25"/>
      <c r="J87" s="25"/>
      <c r="K87" s="25"/>
      <c r="L87" s="26"/>
    </row>
    <row r="88" spans="1:12" ht="15">
      <c r="A88" s="23"/>
      <c r="B88" s="23"/>
      <c r="C88" s="23"/>
      <c r="D88" s="23"/>
      <c r="E88" s="24"/>
      <c r="F88" s="25"/>
      <c r="G88" s="25"/>
      <c r="H88" s="25"/>
      <c r="I88" s="25"/>
      <c r="J88" s="25"/>
      <c r="K88" s="25"/>
      <c r="L88" s="26"/>
    </row>
    <row r="89" spans="1:12" ht="15">
      <c r="A89" s="23"/>
      <c r="B89" s="23"/>
      <c r="C89" s="23"/>
      <c r="D89" s="23"/>
      <c r="E89" s="24"/>
      <c r="F89" s="25"/>
      <c r="G89" s="25"/>
      <c r="H89" s="25"/>
      <c r="I89" s="25"/>
      <c r="J89" s="25"/>
      <c r="K89" s="25"/>
      <c r="L89" s="26"/>
    </row>
    <row r="90" spans="1:12" ht="15">
      <c r="A90" s="23"/>
      <c r="B90" s="23"/>
      <c r="C90" s="23"/>
      <c r="D90" s="23"/>
      <c r="E90" s="24"/>
      <c r="F90" s="25"/>
      <c r="G90" s="25"/>
      <c r="H90" s="25"/>
      <c r="I90" s="25"/>
      <c r="J90" s="25"/>
      <c r="K90" s="25"/>
      <c r="L90" s="26"/>
    </row>
    <row r="91" spans="1:12" ht="15">
      <c r="A91" s="23"/>
      <c r="B91" s="23"/>
      <c r="C91" s="23"/>
      <c r="D91" s="23"/>
      <c r="E91" s="24"/>
      <c r="F91" s="25"/>
      <c r="G91" s="25"/>
      <c r="H91" s="25"/>
      <c r="I91" s="25"/>
      <c r="J91" s="25"/>
      <c r="K91" s="25"/>
      <c r="L91" s="26"/>
    </row>
    <row r="92" spans="1:12" ht="15">
      <c r="A92" s="23"/>
      <c r="B92" s="23"/>
      <c r="C92" s="23"/>
      <c r="D92" s="23"/>
      <c r="E92" s="24"/>
      <c r="F92" s="25"/>
      <c r="G92" s="25"/>
      <c r="H92" s="25"/>
      <c r="I92" s="25"/>
      <c r="J92" s="25"/>
      <c r="K92" s="25"/>
      <c r="L92" s="26"/>
    </row>
    <row r="93" spans="1:12" ht="15">
      <c r="A93" s="23"/>
      <c r="B93" s="23"/>
      <c r="C93" s="23"/>
      <c r="D93" s="23"/>
      <c r="E93" s="24"/>
      <c r="F93" s="25"/>
      <c r="G93" s="25"/>
      <c r="H93" s="25"/>
      <c r="I93" s="25"/>
      <c r="J93" s="25"/>
      <c r="K93" s="25"/>
      <c r="L93" s="26"/>
    </row>
    <row r="94" spans="1:12" ht="15">
      <c r="A94" s="23"/>
      <c r="B94" s="23"/>
      <c r="C94" s="23"/>
      <c r="D94" s="23"/>
      <c r="E94" s="24"/>
      <c r="F94" s="25"/>
      <c r="G94" s="25"/>
      <c r="H94" s="25"/>
      <c r="I94" s="25"/>
      <c r="J94" s="25"/>
      <c r="K94" s="25"/>
      <c r="L94" s="26"/>
    </row>
    <row r="95" spans="1:12" ht="15">
      <c r="A95" s="23"/>
      <c r="B95" s="23"/>
      <c r="C95" s="23"/>
      <c r="D95" s="23"/>
      <c r="E95" s="24"/>
      <c r="F95" s="25"/>
      <c r="G95" s="25"/>
      <c r="H95" s="25"/>
      <c r="I95" s="25"/>
      <c r="J95" s="25"/>
      <c r="K95" s="25"/>
      <c r="L95" s="26"/>
    </row>
    <row r="96" spans="1:12" ht="15">
      <c r="A96" s="23"/>
      <c r="B96" s="23"/>
      <c r="C96" s="23"/>
      <c r="D96" s="23"/>
      <c r="E96" s="24"/>
      <c r="F96" s="25"/>
      <c r="G96" s="25"/>
      <c r="H96" s="25"/>
      <c r="I96" s="25"/>
      <c r="J96" s="25"/>
      <c r="K96" s="25"/>
      <c r="L96" s="26"/>
    </row>
    <row r="97" spans="1:12" ht="15">
      <c r="A97" s="23"/>
      <c r="B97" s="23"/>
      <c r="C97" s="23"/>
      <c r="D97" s="23"/>
      <c r="E97" s="24"/>
      <c r="F97" s="25"/>
      <c r="G97" s="25"/>
      <c r="H97" s="25"/>
      <c r="I97" s="25"/>
      <c r="J97" s="25"/>
      <c r="K97" s="25"/>
      <c r="L97" s="26"/>
    </row>
    <row r="98" spans="1:12" ht="15">
      <c r="A98" s="23"/>
      <c r="B98" s="23"/>
      <c r="C98" s="23"/>
      <c r="D98" s="23"/>
      <c r="E98" s="24"/>
      <c r="F98" s="25"/>
      <c r="G98" s="25"/>
      <c r="H98" s="25"/>
      <c r="I98" s="25"/>
      <c r="J98" s="25"/>
      <c r="K98" s="25"/>
      <c r="L98" s="26"/>
    </row>
    <row r="99" spans="1:12" ht="15">
      <c r="A99" s="23"/>
      <c r="B99" s="23"/>
      <c r="C99" s="23"/>
      <c r="D99" s="23"/>
      <c r="E99" s="24"/>
      <c r="F99" s="25"/>
      <c r="G99" s="25"/>
      <c r="H99" s="25"/>
      <c r="I99" s="25"/>
      <c r="J99" s="25"/>
      <c r="K99" s="25"/>
      <c r="L99" s="26"/>
    </row>
    <row r="100" spans="1:12" ht="15">
      <c r="A100" s="23"/>
      <c r="B100" s="23"/>
      <c r="C100" s="23"/>
      <c r="D100" s="23"/>
      <c r="E100" s="24"/>
      <c r="F100" s="25"/>
      <c r="G100" s="25"/>
      <c r="H100" s="25"/>
      <c r="I100" s="25"/>
      <c r="J100" s="25"/>
      <c r="K100" s="25"/>
      <c r="L100" s="26"/>
    </row>
    <row r="101" spans="1:12" ht="15">
      <c r="A101" s="23"/>
      <c r="B101" s="23"/>
      <c r="C101" s="23"/>
      <c r="D101" s="23"/>
      <c r="E101" s="24"/>
      <c r="F101" s="25"/>
      <c r="G101" s="25"/>
      <c r="H101" s="25"/>
      <c r="I101" s="25"/>
      <c r="J101" s="25"/>
      <c r="K101" s="25"/>
      <c r="L101" s="26"/>
    </row>
    <row r="102" spans="1:12" ht="0.75" customHeight="1">
      <c r="A102" s="23"/>
      <c r="B102" s="23"/>
      <c r="C102" s="23"/>
      <c r="D102" s="23"/>
      <c r="E102" s="24"/>
      <c r="F102" s="25"/>
      <c r="G102" s="25"/>
      <c r="H102" s="25"/>
      <c r="I102" s="25"/>
      <c r="J102" s="25"/>
      <c r="K102" s="25"/>
      <c r="L102" s="26"/>
    </row>
    <row r="103" spans="1:12" ht="26.25" customHeight="1">
      <c r="A103" s="23"/>
      <c r="B103" s="23"/>
      <c r="C103" s="23"/>
      <c r="D103" s="23"/>
      <c r="E103" s="24"/>
      <c r="F103" s="25"/>
      <c r="G103" s="25"/>
      <c r="H103" s="25"/>
      <c r="I103" s="25"/>
      <c r="J103" s="25"/>
      <c r="K103" s="25"/>
      <c r="L103" s="26"/>
    </row>
    <row r="104" spans="1:12" ht="15">
      <c r="A104" s="23"/>
      <c r="B104" s="23"/>
      <c r="C104" s="23"/>
      <c r="D104" s="23"/>
      <c r="E104" s="24"/>
      <c r="F104" s="25"/>
      <c r="G104" s="25"/>
      <c r="H104" s="25"/>
      <c r="I104" s="25"/>
      <c r="J104" s="25"/>
      <c r="K104" s="25"/>
      <c r="L104" s="26"/>
    </row>
    <row r="105" spans="1:12" ht="15">
      <c r="A105" s="27"/>
      <c r="B105" s="27"/>
      <c r="C105" s="27"/>
      <c r="D105" s="27"/>
      <c r="E105" s="24"/>
      <c r="F105" s="28"/>
      <c r="G105" s="26"/>
      <c r="H105" s="26"/>
      <c r="I105" s="26"/>
      <c r="J105" s="26"/>
      <c r="K105" s="26"/>
      <c r="L105" s="26"/>
    </row>
    <row r="106" spans="1:12" ht="15">
      <c r="A106" s="27"/>
      <c r="B106" s="27"/>
      <c r="C106" s="27"/>
      <c r="D106" s="27"/>
      <c r="E106" s="24"/>
      <c r="F106" s="28"/>
      <c r="G106" s="26"/>
      <c r="H106" s="28"/>
      <c r="I106" s="26"/>
      <c r="J106" s="26"/>
      <c r="K106" s="26"/>
      <c r="L106" s="26"/>
    </row>
    <row r="107" spans="1:12" ht="15">
      <c r="A107" s="4"/>
      <c r="B107" s="4"/>
      <c r="C107" s="4"/>
      <c r="D107" s="4"/>
      <c r="E107" s="24"/>
      <c r="F107" s="26"/>
      <c r="G107" s="28"/>
      <c r="H107" s="26"/>
      <c r="I107" s="26"/>
      <c r="J107" s="26"/>
      <c r="K107" s="26"/>
      <c r="L107" s="26"/>
    </row>
  </sheetData>
  <sheetProtection/>
  <mergeCells count="9">
    <mergeCell ref="A1:M1"/>
    <mergeCell ref="A2:M2"/>
    <mergeCell ref="A3:M3"/>
    <mergeCell ref="A4:M4"/>
    <mergeCell ref="I73:K73"/>
    <mergeCell ref="A67:M67"/>
    <mergeCell ref="A68:M68"/>
    <mergeCell ref="A69:M69"/>
    <mergeCell ref="A70:M70"/>
  </mergeCells>
  <conditionalFormatting sqref="F72:F77">
    <cfRule type="cellIs" priority="1" dxfId="1" operator="lessThan">
      <formula>0</formula>
    </cfRule>
    <cfRule type="cellIs" priority="2" dxfId="1" operator="greaterThan">
      <formula>0</formula>
    </cfRule>
    <cfRule type="cellIs" priority="3" dxfId="0" operator="equal">
      <formula>0</formula>
    </cfRule>
  </conditionalFormatting>
  <printOptions/>
  <pageMargins left="0.2362204724409449" right="0.2362204724409449" top="0.9448818897637796" bottom="0.7480314960629921" header="0.31496062992125984" footer="0.31496062992125984"/>
  <pageSetup horizontalDpi="360" verticalDpi="360" orientation="landscape" paperSize="9" scale="70" r:id="rId1"/>
  <headerFooter>
    <oddFooter>&amp;C&amp;"Arial,Negrita"&amp;K7030A02DA QUIN DE AGOSTO 2020
Pagina.1
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7999799847602844"/>
    <pageSetUpPr fitToPage="1"/>
  </sheetPr>
  <dimension ref="A2:P83"/>
  <sheetViews>
    <sheetView zoomScale="90" zoomScaleNormal="90" zoomScalePageLayoutView="80" workbookViewId="0" topLeftCell="A32">
      <selection activeCell="E41" sqref="E41"/>
    </sheetView>
  </sheetViews>
  <sheetFormatPr defaultColWidth="11.421875" defaultRowHeight="12.75"/>
  <cols>
    <col min="1" max="1" width="9.00390625" style="0" bestFit="1" customWidth="1"/>
    <col min="2" max="2" width="5.28125" style="0" customWidth="1"/>
    <col min="3" max="3" width="5.140625" style="0" customWidth="1"/>
    <col min="4" max="4" width="8.00390625" style="0" customWidth="1"/>
    <col min="5" max="5" width="29.28125" style="0" customWidth="1"/>
    <col min="6" max="6" width="20.421875" style="0" customWidth="1"/>
    <col min="7" max="7" width="15.00390625" style="0" customWidth="1"/>
    <col min="8" max="8" width="13.28125" style="0" customWidth="1"/>
    <col min="9" max="9" width="13.00390625" style="0" customWidth="1"/>
    <col min="12" max="12" width="15.421875" style="0" customWidth="1"/>
    <col min="13" max="13" width="23.421875" style="0" customWidth="1"/>
  </cols>
  <sheetData>
    <row r="2" spans="1:13" ht="12.75">
      <c r="A2" s="336" t="s">
        <v>10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</row>
    <row r="3" spans="1:13" ht="12.75">
      <c r="A3" s="336" t="s">
        <v>373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ht="12.75">
      <c r="A4" s="336" t="s">
        <v>496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</row>
    <row r="5" spans="1:13" ht="18">
      <c r="A5" s="337" t="s">
        <v>285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</row>
    <row r="6" spans="1:13" ht="25.5">
      <c r="A6" s="208" t="s">
        <v>8</v>
      </c>
      <c r="B6" s="208" t="s">
        <v>23</v>
      </c>
      <c r="C6" s="208" t="s">
        <v>17</v>
      </c>
      <c r="D6" s="208" t="s">
        <v>18</v>
      </c>
      <c r="E6" s="45" t="s">
        <v>0</v>
      </c>
      <c r="F6" s="208" t="s">
        <v>1</v>
      </c>
      <c r="G6" s="208" t="s">
        <v>2</v>
      </c>
      <c r="H6" s="208" t="s">
        <v>3</v>
      </c>
      <c r="I6" s="208" t="s">
        <v>4</v>
      </c>
      <c r="J6" s="189" t="s">
        <v>72</v>
      </c>
      <c r="K6" s="204" t="s">
        <v>283</v>
      </c>
      <c r="L6" s="45" t="s">
        <v>5</v>
      </c>
      <c r="M6" s="322" t="s">
        <v>6</v>
      </c>
    </row>
    <row r="7" spans="1:13" ht="43.5" customHeight="1" thickBot="1">
      <c r="A7" s="5" t="s">
        <v>789</v>
      </c>
      <c r="B7" s="13">
        <v>1</v>
      </c>
      <c r="C7" s="13">
        <v>1</v>
      </c>
      <c r="D7" s="257"/>
      <c r="E7" s="224" t="s">
        <v>376</v>
      </c>
      <c r="F7" s="225" t="s">
        <v>378</v>
      </c>
      <c r="G7" s="37">
        <v>2810</v>
      </c>
      <c r="H7" s="37"/>
      <c r="I7" s="41">
        <v>120</v>
      </c>
      <c r="J7" s="41"/>
      <c r="K7" s="41"/>
      <c r="L7" s="41">
        <f>G7-H7+I7+J7</f>
        <v>2930</v>
      </c>
      <c r="M7" s="6"/>
    </row>
    <row r="8" spans="1:13" ht="46.5" customHeight="1" thickBot="1">
      <c r="A8" s="5" t="s">
        <v>790</v>
      </c>
      <c r="B8" s="13">
        <v>1</v>
      </c>
      <c r="C8" s="13"/>
      <c r="D8" s="261">
        <v>1</v>
      </c>
      <c r="E8" s="224" t="s">
        <v>377</v>
      </c>
      <c r="F8" s="225" t="s">
        <v>379</v>
      </c>
      <c r="G8" s="37">
        <v>2810</v>
      </c>
      <c r="H8" s="37"/>
      <c r="I8" s="41">
        <v>120</v>
      </c>
      <c r="J8" s="41"/>
      <c r="K8" s="41"/>
      <c r="L8" s="41">
        <f>G8-H8+I8+J8</f>
        <v>2930</v>
      </c>
      <c r="M8" s="9"/>
    </row>
    <row r="9" spans="1:13" ht="47.25" customHeight="1" thickBot="1">
      <c r="A9" s="5" t="s">
        <v>791</v>
      </c>
      <c r="B9" s="13">
        <v>1</v>
      </c>
      <c r="C9" s="13">
        <v>1</v>
      </c>
      <c r="D9" s="261"/>
      <c r="E9" s="224" t="s">
        <v>392</v>
      </c>
      <c r="F9" s="225" t="s">
        <v>393</v>
      </c>
      <c r="G9" s="37">
        <v>2919</v>
      </c>
      <c r="H9" s="37"/>
      <c r="I9" s="41">
        <v>120</v>
      </c>
      <c r="J9" s="41"/>
      <c r="K9" s="41"/>
      <c r="L9" s="41">
        <f>G9-H9+I9+J9</f>
        <v>3039</v>
      </c>
      <c r="M9" s="9"/>
    </row>
    <row r="10" spans="1:13" ht="49.5" customHeight="1" thickBot="1">
      <c r="A10" s="5" t="s">
        <v>792</v>
      </c>
      <c r="B10" s="13">
        <v>1</v>
      </c>
      <c r="C10" s="13"/>
      <c r="D10" s="261">
        <v>1</v>
      </c>
      <c r="E10" s="213"/>
      <c r="F10" s="295" t="s">
        <v>294</v>
      </c>
      <c r="G10" s="37">
        <v>4000</v>
      </c>
      <c r="H10" s="37"/>
      <c r="I10" s="41">
        <v>90</v>
      </c>
      <c r="J10" s="41"/>
      <c r="K10" s="41"/>
      <c r="L10" s="41">
        <f>G10-H10+I10+J10</f>
        <v>4090</v>
      </c>
      <c r="M10" s="9"/>
    </row>
    <row r="11" spans="1:13" ht="51" customHeight="1" thickBot="1">
      <c r="A11" s="5" t="s">
        <v>793</v>
      </c>
      <c r="B11" s="13">
        <v>1</v>
      </c>
      <c r="C11" s="13">
        <v>1</v>
      </c>
      <c r="D11" s="261"/>
      <c r="E11" s="213"/>
      <c r="F11" s="295" t="s">
        <v>294</v>
      </c>
      <c r="G11" s="37">
        <v>4000</v>
      </c>
      <c r="H11" s="37"/>
      <c r="I11" s="41">
        <v>90</v>
      </c>
      <c r="J11" s="41"/>
      <c r="K11" s="41"/>
      <c r="L11" s="41">
        <f>G11-H11+I11+J11</f>
        <v>4090</v>
      </c>
      <c r="M11" s="9"/>
    </row>
    <row r="12" spans="1:13" ht="47.25" customHeight="1" thickBot="1">
      <c r="A12" s="5" t="s">
        <v>794</v>
      </c>
      <c r="B12" s="5">
        <v>1</v>
      </c>
      <c r="C12" s="5">
        <v>1</v>
      </c>
      <c r="D12" s="5"/>
      <c r="E12" s="213" t="s">
        <v>346</v>
      </c>
      <c r="F12" s="304" t="s">
        <v>339</v>
      </c>
      <c r="G12" s="41">
        <v>4095</v>
      </c>
      <c r="H12" s="41"/>
      <c r="I12" s="41">
        <v>100</v>
      </c>
      <c r="J12" s="41"/>
      <c r="K12" s="41"/>
      <c r="L12" s="37">
        <f aca="true" t="shared" si="0" ref="L12:L24">G12-H12+I12</f>
        <v>4195</v>
      </c>
      <c r="M12" s="9"/>
    </row>
    <row r="13" spans="1:13" ht="48.75" customHeight="1" thickBot="1">
      <c r="A13" s="5" t="s">
        <v>795</v>
      </c>
      <c r="B13" s="5">
        <v>1</v>
      </c>
      <c r="C13" s="5">
        <v>1</v>
      </c>
      <c r="D13" s="5"/>
      <c r="E13" s="262" t="s">
        <v>442</v>
      </c>
      <c r="F13" s="304" t="s">
        <v>339</v>
      </c>
      <c r="G13" s="41">
        <v>3365</v>
      </c>
      <c r="H13" s="41"/>
      <c r="I13" s="41">
        <v>95</v>
      </c>
      <c r="J13" s="41"/>
      <c r="K13" s="41"/>
      <c r="L13" s="37">
        <f t="shared" si="0"/>
        <v>3460</v>
      </c>
      <c r="M13" s="9"/>
    </row>
    <row r="14" spans="1:13" ht="52.5" customHeight="1" thickBot="1">
      <c r="A14" s="5" t="s">
        <v>796</v>
      </c>
      <c r="B14" s="5">
        <v>1</v>
      </c>
      <c r="C14" s="5">
        <v>1</v>
      </c>
      <c r="D14" s="5"/>
      <c r="E14" s="262"/>
      <c r="F14" s="304" t="s">
        <v>439</v>
      </c>
      <c r="G14" s="41">
        <v>4000</v>
      </c>
      <c r="H14" s="41"/>
      <c r="I14" s="41">
        <v>90</v>
      </c>
      <c r="J14" s="41"/>
      <c r="K14" s="41"/>
      <c r="L14" s="37">
        <f t="shared" si="0"/>
        <v>4090</v>
      </c>
      <c r="M14" s="9"/>
    </row>
    <row r="15" spans="1:13" ht="49.5" customHeight="1" thickBot="1">
      <c r="A15" s="5" t="s">
        <v>797</v>
      </c>
      <c r="B15" s="5">
        <v>1</v>
      </c>
      <c r="C15" s="5">
        <v>1</v>
      </c>
      <c r="D15" s="5"/>
      <c r="E15" s="262"/>
      <c r="F15" s="304" t="s">
        <v>439</v>
      </c>
      <c r="G15" s="41">
        <v>4000</v>
      </c>
      <c r="H15" s="41"/>
      <c r="I15" s="41">
        <v>90</v>
      </c>
      <c r="J15" s="41"/>
      <c r="K15" s="41"/>
      <c r="L15" s="37">
        <f t="shared" si="0"/>
        <v>4090</v>
      </c>
      <c r="M15" s="9"/>
    </row>
    <row r="16" spans="1:15" ht="57" customHeight="1" thickBot="1">
      <c r="A16" s="5" t="s">
        <v>798</v>
      </c>
      <c r="B16" s="5">
        <v>1</v>
      </c>
      <c r="C16" s="5">
        <v>1</v>
      </c>
      <c r="D16" s="5"/>
      <c r="E16" s="262"/>
      <c r="F16" s="304" t="s">
        <v>439</v>
      </c>
      <c r="G16" s="41">
        <v>4000</v>
      </c>
      <c r="H16" s="41"/>
      <c r="I16" s="41">
        <v>90</v>
      </c>
      <c r="J16" s="41"/>
      <c r="K16" s="41"/>
      <c r="L16" s="37">
        <f t="shared" si="0"/>
        <v>4090</v>
      </c>
      <c r="M16" s="9"/>
      <c r="O16" s="211" t="s">
        <v>475</v>
      </c>
    </row>
    <row r="17" spans="1:13" ht="53.25" customHeight="1" thickBot="1">
      <c r="A17" s="5" t="s">
        <v>799</v>
      </c>
      <c r="B17" s="5">
        <v>1</v>
      </c>
      <c r="C17" s="5">
        <v>1</v>
      </c>
      <c r="D17" s="5"/>
      <c r="E17" s="262"/>
      <c r="F17" s="304" t="s">
        <v>439</v>
      </c>
      <c r="G17" s="41">
        <v>4000</v>
      </c>
      <c r="H17" s="41"/>
      <c r="I17" s="41">
        <v>90</v>
      </c>
      <c r="J17" s="41"/>
      <c r="K17" s="41"/>
      <c r="L17" s="37">
        <f t="shared" si="0"/>
        <v>4090</v>
      </c>
      <c r="M17" s="9"/>
    </row>
    <row r="18" spans="1:13" ht="49.5" customHeight="1" thickBot="1">
      <c r="A18" s="5" t="s">
        <v>800</v>
      </c>
      <c r="B18" s="5">
        <v>1</v>
      </c>
      <c r="C18" s="5">
        <v>1</v>
      </c>
      <c r="D18" s="5"/>
      <c r="E18" s="262" t="s">
        <v>448</v>
      </c>
      <c r="F18" s="304" t="s">
        <v>339</v>
      </c>
      <c r="G18" s="41">
        <v>3365</v>
      </c>
      <c r="H18" s="41"/>
      <c r="I18" s="41">
        <v>95</v>
      </c>
      <c r="J18" s="41"/>
      <c r="K18" s="41"/>
      <c r="L18" s="37">
        <f t="shared" si="0"/>
        <v>3460</v>
      </c>
      <c r="M18" s="9"/>
    </row>
    <row r="19" spans="1:13" ht="50.25" customHeight="1" thickBot="1">
      <c r="A19" s="5" t="s">
        <v>801</v>
      </c>
      <c r="B19" s="5">
        <v>1</v>
      </c>
      <c r="C19" s="5">
        <v>1</v>
      </c>
      <c r="D19" s="5"/>
      <c r="E19" s="262"/>
      <c r="F19" s="304" t="s">
        <v>439</v>
      </c>
      <c r="G19" s="41">
        <v>4000</v>
      </c>
      <c r="H19" s="41"/>
      <c r="I19" s="41">
        <v>90</v>
      </c>
      <c r="J19" s="41"/>
      <c r="K19" s="41"/>
      <c r="L19" s="37">
        <f t="shared" si="0"/>
        <v>4090</v>
      </c>
      <c r="M19" s="9"/>
    </row>
    <row r="20" spans="1:13" ht="50.25" customHeight="1" thickBot="1">
      <c r="A20" s="5" t="s">
        <v>802</v>
      </c>
      <c r="B20" s="5">
        <v>1</v>
      </c>
      <c r="C20" s="5">
        <v>1</v>
      </c>
      <c r="D20" s="5"/>
      <c r="E20" s="262"/>
      <c r="F20" s="304" t="s">
        <v>439</v>
      </c>
      <c r="G20" s="41">
        <v>4000</v>
      </c>
      <c r="H20" s="41"/>
      <c r="I20" s="41">
        <v>90</v>
      </c>
      <c r="J20" s="41"/>
      <c r="K20" s="41"/>
      <c r="L20" s="37">
        <f t="shared" si="0"/>
        <v>4090</v>
      </c>
      <c r="M20" s="9"/>
    </row>
    <row r="21" spans="1:13" ht="48.75" customHeight="1" thickBot="1">
      <c r="A21" s="5" t="s">
        <v>803</v>
      </c>
      <c r="B21" s="5">
        <v>1</v>
      </c>
      <c r="C21" s="5"/>
      <c r="D21" s="5">
        <v>1</v>
      </c>
      <c r="E21" s="262" t="s">
        <v>457</v>
      </c>
      <c r="F21" s="304" t="s">
        <v>339</v>
      </c>
      <c r="G21" s="41">
        <v>3365</v>
      </c>
      <c r="H21" s="41"/>
      <c r="I21" s="41">
        <v>95</v>
      </c>
      <c r="J21" s="41"/>
      <c r="K21" s="41"/>
      <c r="L21" s="37">
        <f t="shared" si="0"/>
        <v>3460</v>
      </c>
      <c r="M21" s="9"/>
    </row>
    <row r="22" spans="1:13" ht="46.5" customHeight="1" thickBot="1">
      <c r="A22" s="5" t="s">
        <v>804</v>
      </c>
      <c r="B22" s="5">
        <v>1</v>
      </c>
      <c r="C22" s="5">
        <v>1</v>
      </c>
      <c r="D22" s="5"/>
      <c r="E22" s="262"/>
      <c r="F22" s="304" t="s">
        <v>439</v>
      </c>
      <c r="G22" s="41">
        <v>4000</v>
      </c>
      <c r="H22" s="41"/>
      <c r="I22" s="41">
        <v>90</v>
      </c>
      <c r="J22" s="41"/>
      <c r="K22" s="41"/>
      <c r="L22" s="37">
        <f t="shared" si="0"/>
        <v>4090</v>
      </c>
      <c r="M22" s="9"/>
    </row>
    <row r="23" spans="1:13" ht="44.25" customHeight="1" thickBot="1">
      <c r="A23" s="5" t="s">
        <v>805</v>
      </c>
      <c r="B23" s="5">
        <v>1</v>
      </c>
      <c r="C23" s="5"/>
      <c r="D23" s="5">
        <v>1</v>
      </c>
      <c r="E23" s="262" t="s">
        <v>461</v>
      </c>
      <c r="F23" s="304" t="s">
        <v>393</v>
      </c>
      <c r="G23" s="41">
        <v>2380</v>
      </c>
      <c r="H23" s="41"/>
      <c r="I23" s="41">
        <v>120</v>
      </c>
      <c r="J23" s="41"/>
      <c r="K23" s="41"/>
      <c r="L23" s="37">
        <f t="shared" si="0"/>
        <v>2500</v>
      </c>
      <c r="M23" s="9"/>
    </row>
    <row r="24" spans="1:13" ht="52.5" customHeight="1" thickBot="1">
      <c r="A24" s="5" t="s">
        <v>806</v>
      </c>
      <c r="B24" s="5">
        <v>1</v>
      </c>
      <c r="C24" s="5">
        <v>1</v>
      </c>
      <c r="D24" s="5"/>
      <c r="E24" s="262" t="s">
        <v>470</v>
      </c>
      <c r="F24" s="304" t="s">
        <v>339</v>
      </c>
      <c r="G24" s="41">
        <v>3365</v>
      </c>
      <c r="H24" s="41"/>
      <c r="I24" s="41">
        <v>95</v>
      </c>
      <c r="J24" s="41"/>
      <c r="K24" s="41"/>
      <c r="L24" s="37">
        <f t="shared" si="0"/>
        <v>3460</v>
      </c>
      <c r="M24" s="9"/>
    </row>
    <row r="25" spans="1:13" ht="49.5" customHeight="1" thickBot="1">
      <c r="A25" s="5" t="s">
        <v>807</v>
      </c>
      <c r="B25" s="5">
        <v>1</v>
      </c>
      <c r="C25" s="5"/>
      <c r="D25" s="5">
        <v>1</v>
      </c>
      <c r="E25" s="262" t="s">
        <v>471</v>
      </c>
      <c r="F25" s="304" t="s">
        <v>472</v>
      </c>
      <c r="G25" s="41">
        <v>2380</v>
      </c>
      <c r="H25" s="41"/>
      <c r="I25" s="41">
        <v>120</v>
      </c>
      <c r="J25" s="41"/>
      <c r="K25" s="41"/>
      <c r="L25" s="37">
        <f aca="true" t="shared" si="1" ref="L25:L39">G25-H25+I25</f>
        <v>2500</v>
      </c>
      <c r="M25" s="323"/>
    </row>
    <row r="26" spans="1:13" ht="42" customHeight="1" thickBot="1">
      <c r="A26" s="5" t="s">
        <v>808</v>
      </c>
      <c r="B26" s="5">
        <v>1</v>
      </c>
      <c r="C26" s="5">
        <v>1</v>
      </c>
      <c r="D26" s="5"/>
      <c r="E26" s="262"/>
      <c r="F26" s="304" t="s">
        <v>439</v>
      </c>
      <c r="G26" s="41">
        <v>4000</v>
      </c>
      <c r="H26" s="41"/>
      <c r="I26" s="41">
        <v>90</v>
      </c>
      <c r="J26" s="41"/>
      <c r="K26" s="41"/>
      <c r="L26" s="37">
        <f t="shared" si="1"/>
        <v>4090</v>
      </c>
      <c r="M26" s="323"/>
    </row>
    <row r="27" spans="1:13" ht="56.25" customHeight="1" thickBot="1">
      <c r="A27" s="5" t="s">
        <v>809</v>
      </c>
      <c r="B27" s="5">
        <v>1</v>
      </c>
      <c r="C27" s="5">
        <v>1</v>
      </c>
      <c r="D27" s="5"/>
      <c r="E27" s="262"/>
      <c r="F27" s="304" t="s">
        <v>439</v>
      </c>
      <c r="G27" s="41">
        <v>4000</v>
      </c>
      <c r="H27" s="41"/>
      <c r="I27" s="41">
        <v>90</v>
      </c>
      <c r="J27" s="41"/>
      <c r="K27" s="41"/>
      <c r="L27" s="37">
        <f t="shared" si="1"/>
        <v>4090</v>
      </c>
      <c r="M27" s="323"/>
    </row>
    <row r="28" spans="1:13" ht="50.25" customHeight="1" thickBot="1">
      <c r="A28" s="5" t="s">
        <v>810</v>
      </c>
      <c r="B28" s="5">
        <v>1</v>
      </c>
      <c r="C28" s="5">
        <v>1</v>
      </c>
      <c r="D28" s="5"/>
      <c r="E28" s="262"/>
      <c r="F28" s="304" t="s">
        <v>439</v>
      </c>
      <c r="G28" s="41">
        <v>4000</v>
      </c>
      <c r="H28" s="41"/>
      <c r="I28" s="41">
        <v>90</v>
      </c>
      <c r="J28" s="41"/>
      <c r="K28" s="41"/>
      <c r="L28" s="37">
        <f t="shared" si="1"/>
        <v>4090</v>
      </c>
      <c r="M28" s="323"/>
    </row>
    <row r="29" spans="1:13" ht="49.5" customHeight="1" thickBot="1">
      <c r="A29" s="5" t="s">
        <v>811</v>
      </c>
      <c r="B29" s="5">
        <v>1</v>
      </c>
      <c r="C29" s="5">
        <v>1</v>
      </c>
      <c r="D29" s="5"/>
      <c r="E29" s="262"/>
      <c r="F29" s="304" t="s">
        <v>439</v>
      </c>
      <c r="G29" s="41">
        <v>4000</v>
      </c>
      <c r="H29" s="41"/>
      <c r="I29" s="41">
        <v>90</v>
      </c>
      <c r="J29" s="41"/>
      <c r="K29" s="41"/>
      <c r="L29" s="37">
        <f t="shared" si="1"/>
        <v>4090</v>
      </c>
      <c r="M29" s="323"/>
    </row>
    <row r="30" spans="1:15" ht="55.5" customHeight="1" thickBot="1">
      <c r="A30" s="5" t="s">
        <v>812</v>
      </c>
      <c r="B30" s="5">
        <v>1</v>
      </c>
      <c r="C30" s="5">
        <v>1</v>
      </c>
      <c r="D30" s="5"/>
      <c r="E30" s="262"/>
      <c r="F30" s="304" t="s">
        <v>439</v>
      </c>
      <c r="G30" s="41">
        <v>4000</v>
      </c>
      <c r="H30" s="41"/>
      <c r="I30" s="41">
        <v>90</v>
      </c>
      <c r="J30" s="41"/>
      <c r="K30" s="41"/>
      <c r="L30" s="37">
        <f t="shared" si="1"/>
        <v>4090</v>
      </c>
      <c r="M30" s="323"/>
      <c r="O30" s="211" t="s">
        <v>475</v>
      </c>
    </row>
    <row r="31" spans="1:13" ht="59.25" customHeight="1" thickBot="1">
      <c r="A31" s="5" t="s">
        <v>813</v>
      </c>
      <c r="B31" s="5">
        <v>1</v>
      </c>
      <c r="C31" s="5">
        <v>1</v>
      </c>
      <c r="D31" s="5"/>
      <c r="E31" s="262"/>
      <c r="F31" s="304" t="s">
        <v>439</v>
      </c>
      <c r="G31" s="41">
        <v>4000</v>
      </c>
      <c r="H31" s="41"/>
      <c r="I31" s="41">
        <v>90</v>
      </c>
      <c r="J31" s="41"/>
      <c r="K31" s="41"/>
      <c r="L31" s="37">
        <f t="shared" si="1"/>
        <v>4090</v>
      </c>
      <c r="M31" s="323"/>
    </row>
    <row r="32" spans="1:13" ht="56.25" customHeight="1" thickBot="1">
      <c r="A32" s="5" t="s">
        <v>814</v>
      </c>
      <c r="B32" s="5">
        <v>1</v>
      </c>
      <c r="C32" s="5">
        <v>1</v>
      </c>
      <c r="D32" s="5"/>
      <c r="E32" s="262"/>
      <c r="F32" s="304" t="s">
        <v>439</v>
      </c>
      <c r="G32" s="41">
        <v>4000</v>
      </c>
      <c r="H32" s="41"/>
      <c r="I32" s="41">
        <v>90</v>
      </c>
      <c r="J32" s="41"/>
      <c r="K32" s="41"/>
      <c r="L32" s="37">
        <f t="shared" si="1"/>
        <v>4090</v>
      </c>
      <c r="M32" s="323"/>
    </row>
    <row r="33" spans="1:13" ht="56.25" customHeight="1" thickBot="1">
      <c r="A33" s="5" t="s">
        <v>815</v>
      </c>
      <c r="B33" s="5">
        <v>1</v>
      </c>
      <c r="C33" s="5">
        <v>1</v>
      </c>
      <c r="D33" s="5"/>
      <c r="E33" s="262"/>
      <c r="F33" s="304" t="s">
        <v>439</v>
      </c>
      <c r="G33" s="41">
        <v>4000</v>
      </c>
      <c r="H33" s="41"/>
      <c r="I33" s="41">
        <v>90</v>
      </c>
      <c r="J33" s="41"/>
      <c r="K33" s="41"/>
      <c r="L33" s="37">
        <f t="shared" si="1"/>
        <v>4090</v>
      </c>
      <c r="M33" s="329"/>
    </row>
    <row r="34" spans="1:13" ht="56.25" customHeight="1" thickBot="1">
      <c r="A34" s="5" t="s">
        <v>816</v>
      </c>
      <c r="B34" s="5">
        <v>1</v>
      </c>
      <c r="C34" s="5"/>
      <c r="D34" s="5">
        <v>1</v>
      </c>
      <c r="E34" s="262"/>
      <c r="F34" s="304" t="s">
        <v>439</v>
      </c>
      <c r="G34" s="41">
        <v>4000</v>
      </c>
      <c r="H34" s="41"/>
      <c r="I34" s="41">
        <v>90</v>
      </c>
      <c r="J34" s="41"/>
      <c r="K34" s="41"/>
      <c r="L34" s="37">
        <f t="shared" si="1"/>
        <v>4090</v>
      </c>
      <c r="M34" s="323"/>
    </row>
    <row r="35" spans="1:13" ht="56.25" customHeight="1" thickBot="1">
      <c r="A35" s="5" t="s">
        <v>817</v>
      </c>
      <c r="B35" s="5">
        <v>1</v>
      </c>
      <c r="C35" s="5">
        <v>1</v>
      </c>
      <c r="D35" s="5"/>
      <c r="E35" s="262" t="s">
        <v>483</v>
      </c>
      <c r="F35" s="304" t="s">
        <v>393</v>
      </c>
      <c r="G35" s="41">
        <v>2380</v>
      </c>
      <c r="H35" s="41"/>
      <c r="I35" s="41">
        <v>120</v>
      </c>
      <c r="J35" s="41"/>
      <c r="K35" s="41"/>
      <c r="L35" s="37">
        <f t="shared" si="1"/>
        <v>2500</v>
      </c>
      <c r="M35" s="323"/>
    </row>
    <row r="36" spans="1:13" ht="56.25" customHeight="1" thickBot="1">
      <c r="A36" s="5" t="s">
        <v>818</v>
      </c>
      <c r="B36" s="5">
        <v>1</v>
      </c>
      <c r="C36" s="5"/>
      <c r="D36" s="5">
        <v>1</v>
      </c>
      <c r="E36" s="262" t="s">
        <v>484</v>
      </c>
      <c r="F36" s="304" t="s">
        <v>393</v>
      </c>
      <c r="G36" s="41">
        <v>2380</v>
      </c>
      <c r="H36" s="41"/>
      <c r="I36" s="41">
        <v>120</v>
      </c>
      <c r="J36" s="41"/>
      <c r="K36" s="41"/>
      <c r="L36" s="37">
        <f t="shared" si="1"/>
        <v>2500</v>
      </c>
      <c r="M36" s="323"/>
    </row>
    <row r="37" spans="1:13" ht="56.25" customHeight="1" thickBot="1">
      <c r="A37" s="5" t="s">
        <v>819</v>
      </c>
      <c r="B37" s="5">
        <v>1</v>
      </c>
      <c r="C37" s="5">
        <v>1</v>
      </c>
      <c r="D37" s="5"/>
      <c r="E37" s="262" t="s">
        <v>485</v>
      </c>
      <c r="F37" s="304" t="s">
        <v>393</v>
      </c>
      <c r="G37" s="41">
        <v>634</v>
      </c>
      <c r="H37" s="41"/>
      <c r="I37" s="41">
        <v>120</v>
      </c>
      <c r="J37" s="41"/>
      <c r="K37" s="41"/>
      <c r="L37" s="37">
        <f t="shared" si="1"/>
        <v>754</v>
      </c>
      <c r="M37" s="323"/>
    </row>
    <row r="38" spans="1:13" ht="56.25" customHeight="1" thickBot="1">
      <c r="A38" s="5" t="s">
        <v>820</v>
      </c>
      <c r="B38" s="5">
        <v>1</v>
      </c>
      <c r="C38" s="5">
        <v>1</v>
      </c>
      <c r="D38" s="5"/>
      <c r="E38" s="262" t="s">
        <v>493</v>
      </c>
      <c r="F38" s="304" t="s">
        <v>393</v>
      </c>
      <c r="G38" s="41">
        <v>2380</v>
      </c>
      <c r="H38" s="41"/>
      <c r="I38" s="41">
        <v>120</v>
      </c>
      <c r="J38" s="41"/>
      <c r="K38" s="41"/>
      <c r="L38" s="37">
        <f t="shared" si="1"/>
        <v>2500</v>
      </c>
      <c r="M38" s="323"/>
    </row>
    <row r="39" spans="1:16" ht="56.25" customHeight="1" thickBot="1">
      <c r="A39" s="5" t="s">
        <v>821</v>
      </c>
      <c r="B39" s="5">
        <v>1</v>
      </c>
      <c r="C39" s="5">
        <v>1</v>
      </c>
      <c r="D39" s="5"/>
      <c r="E39" s="262"/>
      <c r="F39" s="304" t="s">
        <v>439</v>
      </c>
      <c r="G39" s="41">
        <v>4000</v>
      </c>
      <c r="H39" s="41"/>
      <c r="I39" s="41">
        <v>90</v>
      </c>
      <c r="J39" s="41"/>
      <c r="K39" s="41"/>
      <c r="L39" s="37">
        <f t="shared" si="1"/>
        <v>4090</v>
      </c>
      <c r="M39" s="323"/>
      <c r="P39" s="211" t="s">
        <v>293</v>
      </c>
    </row>
    <row r="40" spans="1:13" ht="56.25" customHeight="1" thickBot="1">
      <c r="A40" s="5" t="s">
        <v>822</v>
      </c>
      <c r="B40" s="5">
        <v>1</v>
      </c>
      <c r="C40" s="5">
        <v>1</v>
      </c>
      <c r="D40" s="5"/>
      <c r="E40" s="262"/>
      <c r="F40" s="304" t="s">
        <v>439</v>
      </c>
      <c r="G40" s="41">
        <v>4000</v>
      </c>
      <c r="H40" s="41"/>
      <c r="I40" s="41">
        <v>90</v>
      </c>
      <c r="J40" s="41"/>
      <c r="K40" s="41">
        <v>1333</v>
      </c>
      <c r="L40" s="37">
        <f>G40-H40+I40+K40</f>
        <v>5423</v>
      </c>
      <c r="M40" s="323"/>
    </row>
    <row r="41" spans="1:13" ht="15.75" thickTop="1">
      <c r="A41" s="104"/>
      <c r="B41" s="109">
        <f>SUM(B7:B40)</f>
        <v>34</v>
      </c>
      <c r="C41" s="109">
        <f>SUM(C7:C40)</f>
        <v>27</v>
      </c>
      <c r="D41" s="109">
        <f>SUM(D7:D36)</f>
        <v>7</v>
      </c>
      <c r="E41" s="110"/>
      <c r="F41" s="109" t="s">
        <v>7</v>
      </c>
      <c r="G41" s="119">
        <f>SUM(G7:G40)</f>
        <v>118628</v>
      </c>
      <c r="H41" s="119">
        <f>SUM(H7:H22)</f>
        <v>0</v>
      </c>
      <c r="I41" s="119">
        <f>SUM(I7:I40)</f>
        <v>3360</v>
      </c>
      <c r="J41" s="119">
        <f>SUM(J7:J16)</f>
        <v>0</v>
      </c>
      <c r="K41" s="119">
        <f>SUM(K7:K40)</f>
        <v>1333</v>
      </c>
      <c r="L41" s="119">
        <f>SUM(L7:L40)</f>
        <v>123321</v>
      </c>
      <c r="M41" s="112"/>
    </row>
    <row r="42" spans="1:13" ht="15">
      <c r="A42" s="104"/>
      <c r="B42" s="109"/>
      <c r="C42" s="109"/>
      <c r="D42" s="109"/>
      <c r="E42" s="110"/>
      <c r="F42" s="109"/>
      <c r="G42" s="117"/>
      <c r="H42" s="117"/>
      <c r="I42" s="117"/>
      <c r="J42" s="117"/>
      <c r="K42" s="117"/>
      <c r="L42" s="117"/>
      <c r="M42" s="112"/>
    </row>
    <row r="43" ht="17.25" customHeight="1">
      <c r="A43" s="211" t="s">
        <v>293</v>
      </c>
    </row>
    <row r="44" ht="12.75">
      <c r="A44" s="211"/>
    </row>
    <row r="45" ht="12.75">
      <c r="A45" s="211"/>
    </row>
    <row r="46" ht="12.75">
      <c r="A46" s="211"/>
    </row>
    <row r="47" ht="12.75">
      <c r="A47" s="211"/>
    </row>
    <row r="48" ht="12.75">
      <c r="A48" s="211"/>
    </row>
    <row r="49" spans="1:13" ht="15.75" customHeight="1">
      <c r="A49" s="351" t="s">
        <v>10</v>
      </c>
      <c r="B49" s="351"/>
      <c r="C49" s="351"/>
      <c r="D49" s="351"/>
      <c r="E49" s="351"/>
      <c r="F49" s="351"/>
      <c r="G49" s="351"/>
      <c r="H49" s="351"/>
      <c r="I49" s="351"/>
      <c r="J49" s="351"/>
      <c r="K49" s="351"/>
      <c r="L49" s="351"/>
      <c r="M49" s="351"/>
    </row>
    <row r="50" spans="1:13" ht="12.75">
      <c r="A50" s="351" t="s">
        <v>373</v>
      </c>
      <c r="B50" s="351"/>
      <c r="C50" s="351"/>
      <c r="D50" s="351"/>
      <c r="E50" s="351"/>
      <c r="F50" s="351"/>
      <c r="G50" s="351"/>
      <c r="H50" s="351"/>
      <c r="I50" s="351"/>
      <c r="J50" s="351"/>
      <c r="K50" s="351"/>
      <c r="L50" s="351"/>
      <c r="M50" s="351"/>
    </row>
    <row r="51" spans="1:13" ht="12.75">
      <c r="A51" s="351" t="str">
        <f>A4</f>
        <v>Nómina que corresponde a la 2DA (SEGUNDA) quincena del mes de AGOSTO de 2020.</v>
      </c>
      <c r="B51" s="351"/>
      <c r="C51" s="351"/>
      <c r="D51" s="351"/>
      <c r="E51" s="351"/>
      <c r="F51" s="351"/>
      <c r="G51" s="351"/>
      <c r="H51" s="351"/>
      <c r="I51" s="351"/>
      <c r="J51" s="351"/>
      <c r="K51" s="351"/>
      <c r="L51" s="351"/>
      <c r="M51" s="351"/>
    </row>
    <row r="52" spans="1:13" ht="15.75" thickBot="1">
      <c r="A52" s="352" t="s">
        <v>171</v>
      </c>
      <c r="B52" s="352"/>
      <c r="C52" s="352"/>
      <c r="D52" s="352"/>
      <c r="E52" s="352"/>
      <c r="F52" s="352"/>
      <c r="G52" s="352"/>
      <c r="H52" s="352"/>
      <c r="I52" s="352"/>
      <c r="J52" s="352"/>
      <c r="K52" s="352"/>
      <c r="L52" s="352"/>
      <c r="M52" s="352"/>
    </row>
    <row r="53" spans="1:13" ht="17.25" thickBot="1" thickTop="1">
      <c r="A53" s="210"/>
      <c r="B53" s="208"/>
      <c r="C53" s="208"/>
      <c r="D53" s="208"/>
      <c r="E53" s="335" t="s">
        <v>177</v>
      </c>
      <c r="F53" s="186" t="s">
        <v>187</v>
      </c>
      <c r="G53" s="270"/>
      <c r="H53" s="270"/>
      <c r="I53" s="270"/>
      <c r="J53" s="270"/>
      <c r="K53" s="270"/>
      <c r="L53" s="210"/>
      <c r="M53" s="210"/>
    </row>
    <row r="54" spans="1:13" ht="18" thickBot="1" thickTop="1">
      <c r="A54" s="23"/>
      <c r="B54" s="23"/>
      <c r="C54" s="23"/>
      <c r="D54" s="23"/>
      <c r="E54" s="271" t="s">
        <v>173</v>
      </c>
      <c r="F54" s="272">
        <f>-'[1]EVENTUALES SP'!$C$40</f>
        <v>0</v>
      </c>
      <c r="G54" s="273"/>
      <c r="H54" s="273"/>
      <c r="I54" s="273"/>
      <c r="J54" s="273"/>
      <c r="K54" s="273"/>
      <c r="L54" s="2"/>
      <c r="M54" s="1"/>
    </row>
    <row r="55" spans="1:13" ht="18" thickBot="1" thickTop="1">
      <c r="A55" s="23"/>
      <c r="B55" s="23"/>
      <c r="C55" s="23"/>
      <c r="D55" s="23"/>
      <c r="E55" s="274" t="s">
        <v>174</v>
      </c>
      <c r="F55" s="272">
        <f>-'[1]EVENTUALES SP'!$C$40</f>
        <v>0</v>
      </c>
      <c r="G55" s="273"/>
      <c r="H55" s="273"/>
      <c r="I55" s="353" t="s">
        <v>172</v>
      </c>
      <c r="J55" s="354"/>
      <c r="K55" s="355"/>
      <c r="L55" s="2"/>
      <c r="M55" s="1"/>
    </row>
    <row r="56" spans="1:13" ht="21.75" thickBot="1" thickTop="1">
      <c r="A56" s="23"/>
      <c r="B56" s="23"/>
      <c r="C56" s="23"/>
      <c r="D56" s="23"/>
      <c r="E56" s="271" t="s">
        <v>4</v>
      </c>
      <c r="F56" s="272">
        <f>'[1]EVENTUALES SP'!$D$42</f>
        <v>0</v>
      </c>
      <c r="G56" s="275"/>
      <c r="H56" s="273"/>
      <c r="I56" s="276">
        <f>B41</f>
        <v>34</v>
      </c>
      <c r="J56" s="277" t="s">
        <v>327</v>
      </c>
      <c r="K56" s="278"/>
      <c r="L56" s="179"/>
      <c r="M56" s="1"/>
    </row>
    <row r="57" spans="1:13" ht="18" thickBot="1" thickTop="1">
      <c r="A57" s="23"/>
      <c r="B57" s="23"/>
      <c r="C57" s="23"/>
      <c r="D57" s="23"/>
      <c r="E57" s="279" t="s">
        <v>175</v>
      </c>
      <c r="F57" s="272">
        <f>'[1]EVENTUALES SP'!$D$43</f>
        <v>0</v>
      </c>
      <c r="G57" s="275"/>
      <c r="H57" s="273"/>
      <c r="I57" s="276">
        <f>C41</f>
        <v>27</v>
      </c>
      <c r="J57" s="280" t="s">
        <v>328</v>
      </c>
      <c r="K57" s="281"/>
      <c r="L57" s="2"/>
      <c r="M57" s="1"/>
    </row>
    <row r="58" spans="1:13" ht="18" thickBot="1" thickTop="1">
      <c r="A58" s="23"/>
      <c r="B58" s="23"/>
      <c r="C58" s="23"/>
      <c r="D58" s="23"/>
      <c r="E58" s="230" t="s">
        <v>284</v>
      </c>
      <c r="F58" s="272">
        <f>'[1]EVENTUALES SP'!$D$44</f>
        <v>0</v>
      </c>
      <c r="G58" s="275"/>
      <c r="H58" s="282"/>
      <c r="I58" s="283">
        <f>D41</f>
        <v>7</v>
      </c>
      <c r="J58" s="284" t="s">
        <v>329</v>
      </c>
      <c r="K58" s="285"/>
      <c r="L58" s="2"/>
      <c r="M58" s="1"/>
    </row>
    <row r="59" spans="1:13" ht="18" thickBot="1" thickTop="1">
      <c r="A59" s="23"/>
      <c r="B59" s="23"/>
      <c r="C59" s="23"/>
      <c r="D59" s="23"/>
      <c r="E59" s="286" t="s">
        <v>176</v>
      </c>
      <c r="F59" s="272">
        <f>'[1]EVENTUALES SP'!$D$44</f>
        <v>0</v>
      </c>
      <c r="G59" s="275"/>
      <c r="H59" s="282"/>
      <c r="I59" s="283"/>
      <c r="J59" s="284"/>
      <c r="K59" s="285"/>
      <c r="L59" s="2"/>
      <c r="M59" s="1"/>
    </row>
    <row r="60" spans="1:13" ht="17.25" thickTop="1">
      <c r="A60" s="23"/>
      <c r="B60" s="23"/>
      <c r="C60" s="23"/>
      <c r="D60" s="23"/>
      <c r="E60" s="273"/>
      <c r="F60" s="273"/>
      <c r="G60" s="282"/>
      <c r="H60" s="273"/>
      <c r="I60" s="273"/>
      <c r="J60" s="273"/>
      <c r="K60" s="273"/>
      <c r="L60" s="26"/>
      <c r="M60" s="1"/>
    </row>
    <row r="61" spans="1:13" ht="15">
      <c r="A61" s="23"/>
      <c r="B61" s="23"/>
      <c r="C61" s="23"/>
      <c r="D61" s="23"/>
      <c r="E61" s="24"/>
      <c r="F61" s="25"/>
      <c r="G61" s="25"/>
      <c r="H61" s="2"/>
      <c r="I61" s="2"/>
      <c r="J61" s="2"/>
      <c r="K61" s="2"/>
      <c r="L61" s="26"/>
      <c r="M61" s="1"/>
    </row>
    <row r="62" spans="1:13" ht="15">
      <c r="A62" s="23"/>
      <c r="B62" s="23"/>
      <c r="C62" s="23"/>
      <c r="D62" s="23"/>
      <c r="E62" s="24"/>
      <c r="F62" s="25"/>
      <c r="G62" s="25"/>
      <c r="H62" s="2"/>
      <c r="I62" s="25"/>
      <c r="J62" s="25"/>
      <c r="K62" s="25"/>
      <c r="L62" s="26"/>
      <c r="M62" s="1"/>
    </row>
    <row r="63" spans="1:13" ht="15">
      <c r="A63" s="23"/>
      <c r="B63" s="23"/>
      <c r="C63" s="23"/>
      <c r="D63" s="23"/>
      <c r="E63" s="24"/>
      <c r="F63" s="25"/>
      <c r="G63" s="25"/>
      <c r="H63" s="2"/>
      <c r="I63" s="25"/>
      <c r="J63" s="25"/>
      <c r="K63" s="25"/>
      <c r="L63" s="26"/>
      <c r="M63" s="1"/>
    </row>
    <row r="64" spans="1:13" ht="15">
      <c r="A64" s="23"/>
      <c r="B64" s="23"/>
      <c r="C64" s="23"/>
      <c r="D64" s="23"/>
      <c r="E64" s="24"/>
      <c r="F64" s="25"/>
      <c r="G64" s="25"/>
      <c r="H64" s="2"/>
      <c r="I64" s="25"/>
      <c r="J64" s="25"/>
      <c r="K64" s="25"/>
      <c r="L64" s="26"/>
      <c r="M64" s="1"/>
    </row>
    <row r="65" spans="1:13" ht="15">
      <c r="A65" s="23"/>
      <c r="B65" s="23"/>
      <c r="C65" s="23"/>
      <c r="D65" s="23"/>
      <c r="E65" s="24"/>
      <c r="F65" s="25"/>
      <c r="G65" s="25"/>
      <c r="H65" s="25"/>
      <c r="I65" s="25"/>
      <c r="J65" s="25"/>
      <c r="K65" s="25"/>
      <c r="L65" s="26"/>
      <c r="M65" s="1"/>
    </row>
    <row r="66" spans="1:13" ht="15">
      <c r="A66" s="23"/>
      <c r="B66" s="23"/>
      <c r="C66" s="23"/>
      <c r="D66" s="23"/>
      <c r="E66" s="24"/>
      <c r="F66" s="25"/>
      <c r="G66" s="25"/>
      <c r="H66" s="25"/>
      <c r="I66" s="25"/>
      <c r="J66" s="25"/>
      <c r="K66" s="25"/>
      <c r="L66" s="26"/>
      <c r="M66" s="1"/>
    </row>
    <row r="67" spans="1:13" ht="15">
      <c r="A67" s="23"/>
      <c r="B67" s="23"/>
      <c r="C67" s="23"/>
      <c r="D67" s="23"/>
      <c r="E67" s="24"/>
      <c r="F67" s="25"/>
      <c r="G67" s="25"/>
      <c r="H67" s="25"/>
      <c r="I67" s="25"/>
      <c r="J67" s="25"/>
      <c r="K67" s="25"/>
      <c r="L67" s="26"/>
      <c r="M67" s="1"/>
    </row>
    <row r="68" spans="1:13" ht="15">
      <c r="A68" s="23"/>
      <c r="B68" s="23"/>
      <c r="C68" s="23"/>
      <c r="D68" s="23"/>
      <c r="E68" s="24"/>
      <c r="F68" s="25"/>
      <c r="G68" s="25"/>
      <c r="H68" s="25"/>
      <c r="I68" s="25"/>
      <c r="J68" s="25"/>
      <c r="K68" s="25"/>
      <c r="L68" s="26"/>
      <c r="M68" s="1"/>
    </row>
    <row r="69" spans="1:13" ht="15">
      <c r="A69" s="23"/>
      <c r="B69" s="23"/>
      <c r="C69" s="23"/>
      <c r="D69" s="23"/>
      <c r="E69" s="24"/>
      <c r="F69" s="25"/>
      <c r="G69" s="25"/>
      <c r="H69" s="25"/>
      <c r="I69" s="25"/>
      <c r="J69" s="25"/>
      <c r="K69" s="25"/>
      <c r="L69" s="26"/>
      <c r="M69" s="1"/>
    </row>
    <row r="70" spans="1:13" ht="15">
      <c r="A70" s="23"/>
      <c r="B70" s="23"/>
      <c r="C70" s="23"/>
      <c r="D70" s="23"/>
      <c r="E70" s="24"/>
      <c r="F70" s="25"/>
      <c r="G70" s="25"/>
      <c r="H70" s="25"/>
      <c r="I70" s="25"/>
      <c r="J70" s="25"/>
      <c r="K70" s="25"/>
      <c r="L70" s="26"/>
      <c r="M70" s="1"/>
    </row>
    <row r="71" spans="1:13" ht="15">
      <c r="A71" s="23"/>
      <c r="B71" s="23"/>
      <c r="C71" s="23"/>
      <c r="D71" s="23"/>
      <c r="E71" s="24"/>
      <c r="F71" s="25"/>
      <c r="G71" s="25"/>
      <c r="H71" s="25"/>
      <c r="I71" s="25"/>
      <c r="J71" s="25"/>
      <c r="K71" s="25"/>
      <c r="L71" s="26"/>
      <c r="M71" s="1"/>
    </row>
    <row r="72" spans="1:13" ht="15">
      <c r="A72" s="23"/>
      <c r="B72" s="23"/>
      <c r="C72" s="23"/>
      <c r="D72" s="23"/>
      <c r="E72" s="24"/>
      <c r="F72" s="25"/>
      <c r="G72" s="25"/>
      <c r="H72" s="25"/>
      <c r="I72" s="25"/>
      <c r="J72" s="25"/>
      <c r="K72" s="25"/>
      <c r="L72" s="26"/>
      <c r="M72" s="1"/>
    </row>
    <row r="73" spans="1:13" ht="15">
      <c r="A73" s="23"/>
      <c r="B73" s="23"/>
      <c r="C73" s="23"/>
      <c r="D73" s="23"/>
      <c r="E73" s="24"/>
      <c r="F73" s="25"/>
      <c r="G73" s="25"/>
      <c r="H73" s="25"/>
      <c r="I73" s="25"/>
      <c r="J73" s="25"/>
      <c r="K73" s="25"/>
      <c r="L73" s="26"/>
      <c r="M73" s="1"/>
    </row>
    <row r="74" spans="1:13" ht="15">
      <c r="A74" s="23"/>
      <c r="B74" s="23"/>
      <c r="C74" s="23"/>
      <c r="D74" s="23"/>
      <c r="E74" s="24"/>
      <c r="F74" s="25"/>
      <c r="G74" s="25"/>
      <c r="H74" s="25"/>
      <c r="I74" s="25"/>
      <c r="J74" s="25"/>
      <c r="K74" s="25"/>
      <c r="L74" s="26"/>
      <c r="M74" s="1"/>
    </row>
    <row r="75" spans="1:13" ht="15">
      <c r="A75" s="23"/>
      <c r="B75" s="23"/>
      <c r="C75" s="23"/>
      <c r="D75" s="23"/>
      <c r="E75" s="24"/>
      <c r="F75" s="25"/>
      <c r="G75" s="25"/>
      <c r="H75" s="25"/>
      <c r="I75" s="25"/>
      <c r="J75" s="25"/>
      <c r="K75" s="25"/>
      <c r="L75" s="26"/>
      <c r="M75" s="1"/>
    </row>
    <row r="76" spans="1:13" ht="15">
      <c r="A76" s="23"/>
      <c r="B76" s="23"/>
      <c r="C76" s="23"/>
      <c r="D76" s="23"/>
      <c r="E76" s="24"/>
      <c r="F76" s="25"/>
      <c r="G76" s="25"/>
      <c r="H76" s="25"/>
      <c r="I76" s="25"/>
      <c r="J76" s="25"/>
      <c r="K76" s="25"/>
      <c r="L76" s="26"/>
      <c r="M76" s="1"/>
    </row>
    <row r="77" spans="1:13" ht="15">
      <c r="A77" s="23"/>
      <c r="B77" s="23"/>
      <c r="C77" s="23"/>
      <c r="D77" s="23"/>
      <c r="E77" s="24"/>
      <c r="F77" s="25"/>
      <c r="G77" s="25"/>
      <c r="H77" s="25"/>
      <c r="I77" s="25"/>
      <c r="J77" s="25"/>
      <c r="K77" s="25"/>
      <c r="L77" s="26"/>
      <c r="M77" s="1"/>
    </row>
    <row r="78" spans="1:13" ht="15">
      <c r="A78" s="23"/>
      <c r="B78" s="23"/>
      <c r="C78" s="23"/>
      <c r="D78" s="23"/>
      <c r="E78" s="24"/>
      <c r="F78" s="25"/>
      <c r="G78" s="25"/>
      <c r="H78" s="25"/>
      <c r="I78" s="25"/>
      <c r="J78" s="25"/>
      <c r="K78" s="25"/>
      <c r="L78" s="26"/>
      <c r="M78" s="1"/>
    </row>
    <row r="79" spans="1:13" ht="15">
      <c r="A79" s="23"/>
      <c r="B79" s="23"/>
      <c r="C79" s="23"/>
      <c r="D79" s="23"/>
      <c r="E79" s="24"/>
      <c r="F79" s="25"/>
      <c r="G79" s="25"/>
      <c r="H79" s="25"/>
      <c r="I79" s="25"/>
      <c r="J79" s="25"/>
      <c r="K79" s="25"/>
      <c r="L79" s="26"/>
      <c r="M79" s="1"/>
    </row>
    <row r="80" spans="1:13" ht="15">
      <c r="A80" s="23"/>
      <c r="B80" s="23"/>
      <c r="C80" s="23"/>
      <c r="D80" s="23"/>
      <c r="E80" s="24"/>
      <c r="F80" s="25"/>
      <c r="G80" s="25"/>
      <c r="H80" s="25"/>
      <c r="I80" s="25"/>
      <c r="J80" s="25"/>
      <c r="K80" s="25"/>
      <c r="L80" s="26"/>
      <c r="M80" s="1"/>
    </row>
    <row r="81" spans="1:13" ht="15">
      <c r="A81" s="23"/>
      <c r="B81" s="23"/>
      <c r="C81" s="23"/>
      <c r="D81" s="23"/>
      <c r="E81" s="24"/>
      <c r="F81" s="25"/>
      <c r="G81" s="25"/>
      <c r="H81" s="25"/>
      <c r="I81" s="25"/>
      <c r="J81" s="25"/>
      <c r="K81" s="25"/>
      <c r="L81" s="26"/>
      <c r="M81" s="1"/>
    </row>
    <row r="82" spans="1:13" ht="15">
      <c r="A82" s="23"/>
      <c r="B82" s="23"/>
      <c r="C82" s="23"/>
      <c r="D82" s="23"/>
      <c r="E82" s="24"/>
      <c r="F82" s="25"/>
      <c r="G82" s="25"/>
      <c r="H82" s="25"/>
      <c r="I82" s="25"/>
      <c r="J82" s="25"/>
      <c r="K82" s="25"/>
      <c r="L82" s="26"/>
      <c r="M82" s="1"/>
    </row>
    <row r="83" spans="1:13" ht="15">
      <c r="A83" s="23"/>
      <c r="B83" s="23"/>
      <c r="C83" s="23"/>
      <c r="D83" s="23"/>
      <c r="E83" s="24"/>
      <c r="F83" s="25"/>
      <c r="G83" s="25"/>
      <c r="H83" s="25"/>
      <c r="I83" s="25"/>
      <c r="J83" s="25"/>
      <c r="K83" s="25"/>
      <c r="L83" s="26"/>
      <c r="M83" s="1"/>
    </row>
  </sheetData>
  <sheetProtection/>
  <mergeCells count="9">
    <mergeCell ref="A51:M51"/>
    <mergeCell ref="A52:M52"/>
    <mergeCell ref="I55:K55"/>
    <mergeCell ref="A2:M2"/>
    <mergeCell ref="A3:M3"/>
    <mergeCell ref="A4:M4"/>
    <mergeCell ref="A5:M5"/>
    <mergeCell ref="A49:M49"/>
    <mergeCell ref="A50:M50"/>
  </mergeCells>
  <conditionalFormatting sqref="F54:F59">
    <cfRule type="cellIs" priority="4" dxfId="1" operator="lessThan">
      <formula>0</formula>
    </cfRule>
    <cfRule type="cellIs" priority="5" dxfId="1" operator="greaterThan">
      <formula>0</formula>
    </cfRule>
    <cfRule type="cellIs" priority="6" dxfId="0" operator="equal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360" verticalDpi="360" orientation="landscape" scale="55" r:id="rId1"/>
  <headerFooter>
    <oddFooter>&amp;CPágina 1
2DA quincena de AGOSTO 2020</oddFooter>
  </headerFooter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cp:lastPrinted>2020-08-19T14:17:01Z</cp:lastPrinted>
  <dcterms:created xsi:type="dcterms:W3CDTF">2010-04-29T16:52:07Z</dcterms:created>
  <dcterms:modified xsi:type="dcterms:W3CDTF">2020-10-01T16:30:08Z</dcterms:modified>
  <cp:category/>
  <cp:version/>
  <cp:contentType/>
  <cp:contentStatus/>
</cp:coreProperties>
</file>