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'MADRE'!$A$1:$M$539</definedName>
  </definedNames>
  <calcPr fullCalcOnLoad="1"/>
</workbook>
</file>

<file path=xl/sharedStrings.xml><?xml version="1.0" encoding="utf-8"?>
<sst xmlns="http://schemas.openxmlformats.org/spreadsheetml/2006/main" count="1714" uniqueCount="809">
  <si>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</si>
  <si>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</si>
  <si>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</si>
  <si>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</si>
  <si>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</si>
  <si>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</si>
  <si>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</si>
  <si>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</si>
  <si>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</si>
  <si>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</si>
  <si>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</si>
  <si>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</si>
  <si>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</si>
  <si>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</si>
  <si>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</si>
  <si>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</si>
  <si>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</si>
  <si>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</si>
  <si>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</si>
  <si>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</si>
  <si>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</si>
  <si>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</si>
  <si>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</si>
  <si>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</si>
  <si>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</si>
  <si>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</si>
  <si>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</si>
  <si>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</si>
  <si>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</si>
  <si>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</si>
  <si>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</si>
  <si>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</si>
  <si>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</si>
  <si>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</si>
  <si>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</si>
  <si>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</si>
  <si>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</si>
  <si>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</si>
  <si>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</si>
  <si>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</si>
  <si>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</si>
  <si>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</si>
  <si>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</si>
  <si>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</si>
  <si>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</si>
  <si>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</si>
  <si>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</si>
  <si>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</si>
  <si>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</si>
  <si>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</si>
  <si>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</si>
  <si>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</si>
  <si>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</si>
  <si>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</si>
  <si>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</si>
  <si>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</si>
  <si>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</si>
  <si>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</si>
  <si>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</si>
  <si>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</si>
  <si>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</si>
  <si>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</si>
  <si>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</si>
  <si>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</si>
  <si>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</si>
  <si>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</si>
  <si>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</si>
  <si>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</si>
  <si>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</si>
  <si>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</si>
  <si>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</si>
  <si>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</si>
  <si>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</si>
  <si>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</si>
  <si>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</si>
  <si>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</si>
  <si>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</si>
  <si>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</si>
  <si>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</si>
  <si>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</si>
  <si>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</si>
  <si>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</si>
  <si>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</si>
  <si>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</si>
  <si>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</si>
  <si>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</si>
  <si>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</si>
  <si>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</si>
  <si>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</si>
  <si>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</si>
  <si>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</si>
  <si>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</si>
  <si>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</si>
  <si>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</si>
  <si>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</si>
  <si>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</si>
  <si>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</si>
  <si>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</si>
  <si>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</si>
  <si>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</si>
  <si>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</si>
  <si>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</si>
  <si>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</si>
  <si>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</si>
  <si>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</si>
  <si>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</si>
  <si>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</si>
  <si>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</si>
  <si>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</si>
  <si>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</si>
  <si>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</si>
  <si>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</si>
  <si>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</si>
  <si>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</si>
  <si>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</si>
  <si>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</si>
  <si>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</si>
  <si>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</si>
  <si>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</si>
  <si>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</si>
  <si>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</si>
  <si>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</si>
  <si>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</si>
  <si>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</si>
  <si>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</si>
  <si>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</si>
  <si>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</si>
  <si>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</si>
  <si>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</si>
  <si>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</si>
  <si>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</si>
  <si>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</si>
  <si>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</si>
  <si>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</si>
  <si>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</si>
  <si>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</si>
  <si>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</si>
  <si>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</si>
  <si>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</si>
  <si>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</si>
  <si>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</si>
  <si>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</si>
  <si>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</si>
  <si>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</si>
  <si>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</si>
  <si>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</si>
  <si>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</si>
  <si>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</si>
  <si>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</si>
  <si>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</si>
  <si>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</si>
  <si>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</si>
  <si>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</si>
  <si>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</si>
  <si>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</si>
  <si>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</si>
  <si>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</si>
  <si>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</si>
  <si>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</si>
  <si>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</si>
  <si>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</si>
  <si>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</si>
  <si>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</si>
  <si>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</si>
  <si>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</si>
  <si>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</si>
  <si>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</si>
  <si>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</si>
  <si>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</si>
  <si>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</si>
  <si>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</si>
  <si>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</si>
  <si>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</si>
  <si>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</si>
  <si>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</si>
  <si>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</si>
  <si>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</si>
  <si>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</si>
  <si>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</si>
  <si>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</si>
  <si>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</si>
  <si>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</si>
  <si>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</si>
  <si>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</si>
  <si>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</si>
  <si>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</si>
  <si>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</si>
  <si>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</si>
  <si>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</si>
  <si>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</si>
  <si>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</si>
  <si>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</si>
  <si>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</si>
  <si>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</si>
  <si>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</si>
  <si>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</si>
  <si>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</si>
  <si>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</si>
  <si>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</si>
  <si>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</si>
  <si>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</si>
  <si>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</si>
  <si>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</si>
  <si>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</si>
  <si>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</si>
  <si>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</si>
  <si>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</si>
  <si>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</si>
  <si>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</si>
  <si>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</si>
  <si>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</si>
  <si>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</si>
  <si>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</si>
  <si>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</si>
  <si>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</si>
  <si>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</si>
  <si>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</si>
  <si>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</si>
  <si>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</si>
  <si>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</si>
  <si>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</si>
  <si>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</si>
  <si>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</si>
  <si>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</si>
  <si>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</si>
  <si>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</si>
  <si>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</si>
  <si>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</si>
  <si>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</si>
  <si>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</si>
  <si>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</si>
  <si>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</si>
  <si>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</si>
  <si>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</si>
  <si>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</si>
  <si>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</si>
  <si>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</si>
  <si>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</si>
  <si>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</si>
  <si>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</si>
  <si>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</si>
  <si>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</si>
  <si>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</si>
  <si>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</si>
  <si>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</si>
  <si>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</si>
  <si>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</si>
  <si>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</si>
  <si>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</si>
  <si>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</si>
  <si>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</si>
  <si>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</si>
  <si>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</si>
  <si>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</si>
  <si>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</si>
  <si>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</si>
  <si>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</si>
  <si>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</si>
  <si>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</si>
  <si>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</si>
  <si>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</si>
  <si>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</si>
  <si>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</si>
  <si>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</si>
  <si>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</si>
  <si>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</si>
  <si>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</si>
  <si>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</si>
  <si>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</si>
  <si>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</si>
  <si>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</si>
  <si>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</si>
  <si>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</si>
  <si>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</si>
  <si>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</si>
  <si>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</si>
  <si>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</si>
  <si>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</si>
  <si>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</si>
  <si>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</si>
  <si>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</si>
  <si>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</si>
  <si>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</si>
  <si>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</si>
  <si>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</si>
  <si>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</si>
  <si>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</si>
  <si>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</si>
  <si>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</si>
  <si>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</si>
  <si>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</si>
  <si>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</si>
  <si>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</si>
  <si>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</si>
  <si>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</si>
  <si>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</si>
  <si>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</si>
  <si>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</si>
  <si>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</si>
  <si>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</si>
  <si>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</si>
  <si>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</si>
  <si>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</si>
  <si>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</si>
  <si>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</si>
  <si>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</si>
  <si>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</si>
  <si>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</si>
  <si>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</si>
  <si>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</si>
  <si>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</si>
  <si>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</si>
  <si>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</si>
  <si>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</si>
  <si>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</si>
  <si>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</si>
  <si>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</si>
  <si>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</si>
  <si>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</si>
  <si>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</si>
  <si>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</si>
  <si>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</si>
  <si>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</si>
  <si>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</si>
  <si>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</si>
  <si>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</si>
  <si>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</si>
  <si>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</si>
  <si>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</si>
  <si>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</si>
  <si>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</si>
  <si>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</si>
  <si>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</si>
  <si>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</si>
  <si>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</si>
  <si>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</si>
  <si>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</si>
  <si>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</si>
  <si>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</si>
  <si>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</si>
  <si>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</si>
  <si>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</si>
  <si>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</si>
  <si>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</si>
  <si>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</si>
  <si>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</si>
  <si>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</si>
  <si>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</si>
  <si>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</si>
  <si>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</si>
  <si>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</si>
  <si>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</si>
  <si>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</si>
  <si>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</si>
  <si>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</si>
  <si>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Manuel Orozco Ramirez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</si>
  <si>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</si>
  <si>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</si>
  <si>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</si>
  <si>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</si>
  <si>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</si>
  <si>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</si>
  <si>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</si>
  <si>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</si>
  <si>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</si>
  <si>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</si>
  <si>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</si>
  <si>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</si>
  <si>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</si>
  <si>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</si>
  <si>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</si>
  <si>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</si>
  <si>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</si>
  <si>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</si>
  <si>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</si>
  <si>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</si>
  <si>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</si>
  <si>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</si>
  <si>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</si>
  <si>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</si>
  <si>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</si>
  <si>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</si>
  <si>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</si>
  <si>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</si>
  <si>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</si>
  <si>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</si>
  <si>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</si>
  <si>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</si>
  <si>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</si>
  <si>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</si>
  <si>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</si>
  <si>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</si>
  <si>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</si>
  <si>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</si>
  <si>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</si>
  <si>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</si>
  <si>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</si>
  <si>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</si>
  <si>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</si>
  <si>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</si>
  <si>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</si>
  <si>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</si>
  <si>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</si>
  <si>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</si>
  <si>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</si>
  <si>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</si>
  <si>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</si>
  <si>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</si>
  <si>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</si>
  <si>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</si>
  <si>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</si>
  <si>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</si>
  <si>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</si>
  <si>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</si>
  <si>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</si>
  <si>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</si>
  <si>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</si>
  <si>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</si>
  <si>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</si>
  <si>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</si>
  <si>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</si>
  <si>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</si>
  <si>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</si>
  <si>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</si>
  <si>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</si>
  <si>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</si>
  <si>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</si>
  <si>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</si>
  <si>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</si>
  <si>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</si>
  <si>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</si>
  <si>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</si>
  <si>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</si>
  <si>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</si>
  <si>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</si>
  <si>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</si>
  <si>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</si>
  <si>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Policia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</si>
  <si>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</si>
  <si>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</si>
  <si>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</si>
  <si>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</si>
  <si>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</si>
  <si>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</si>
  <si>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</si>
  <si>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</si>
  <si>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</si>
  <si>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</si>
  <si>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</si>
  <si>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</si>
  <si>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</si>
  <si>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</si>
  <si>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</si>
  <si>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</si>
  <si>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</si>
  <si>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</si>
  <si>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</si>
  <si>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</si>
  <si>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</si>
  <si>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</si>
  <si>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</si>
  <si>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</si>
  <si>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</si>
  <si>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</si>
  <si>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</si>
  <si>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</si>
  <si>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</si>
  <si>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</si>
  <si>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</si>
  <si>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</si>
  <si>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</si>
  <si>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</si>
  <si>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</si>
  <si>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</si>
  <si>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</si>
  <si>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</si>
  <si>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</si>
  <si>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</si>
  <si>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Ramon Rodriguez Garcia</t>
  </si>
  <si>
    <t>Ma. Luisa Barajas Mesa</t>
  </si>
  <si>
    <t>ENCARGADA</t>
  </si>
  <si>
    <t>Miguel Angel Gonzalez Enriquez</t>
  </si>
  <si>
    <t>Aseador de la Ribera</t>
  </si>
  <si>
    <t>Garcia Gonzalez Juan Diego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</si>
  <si>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</si>
  <si>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</si>
  <si>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</si>
  <si>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Carlos Miguel Rodriguez Valadez</t>
  </si>
  <si>
    <t>Bernardo Ayala Aguilar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</si>
  <si>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</si>
  <si>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</si>
  <si>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</si>
  <si>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</si>
  <si>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</si>
  <si>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</si>
  <si>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</si>
  <si>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</si>
  <si>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</si>
  <si>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</si>
  <si>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</si>
  <si>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</si>
  <si>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</si>
  <si>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P.05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</si>
  <si>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</si>
  <si>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</si>
  <si>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</si>
  <si>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</si>
  <si>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</si>
  <si>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</si>
  <si>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</si>
  <si>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</si>
  <si>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</si>
  <si>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</si>
  <si>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</si>
  <si>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</si>
  <si>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</si>
  <si>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</si>
  <si>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</si>
  <si>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</si>
  <si>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IST.04</t>
  </si>
  <si>
    <t>IST.05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</si>
  <si>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</si>
  <si>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</si>
  <si>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</si>
  <si>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</si>
  <si>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</si>
  <si>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</si>
  <si>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</si>
  <si>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</si>
  <si>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</si>
  <si>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</si>
  <si>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</si>
  <si>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</si>
  <si>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</si>
  <si>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</si>
  <si>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</si>
  <si>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</si>
  <si>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</si>
  <si>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</si>
  <si>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DP.01</t>
  </si>
  <si>
    <t>DP.02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</si>
  <si>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</si>
  <si>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</si>
  <si>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</si>
  <si>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</si>
  <si>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</si>
  <si>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</si>
  <si>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</si>
  <si>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</si>
  <si>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</si>
  <si>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</si>
  <si>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</si>
  <si>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</si>
  <si>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</si>
  <si>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</si>
  <si>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</si>
  <si>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</si>
  <si>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DA.05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</si>
  <si>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</si>
  <si>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</si>
  <si>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</si>
  <si>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</si>
  <si>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</si>
  <si>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</si>
  <si>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</si>
  <si>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</si>
  <si>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</si>
  <si>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</si>
  <si>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</si>
  <si>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</si>
  <si>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</si>
  <si>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</si>
  <si>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</si>
  <si>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</si>
  <si>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</si>
  <si>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</si>
  <si>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</si>
  <si>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</si>
  <si>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</si>
  <si>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</si>
  <si>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</si>
  <si>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</si>
  <si>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</si>
  <si>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</si>
  <si>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</si>
  <si>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</si>
  <si>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</si>
  <si>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</si>
  <si>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</si>
  <si>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</si>
  <si>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</si>
  <si>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</si>
  <si>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</si>
  <si>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</si>
  <si>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</si>
  <si>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</si>
  <si>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</si>
  <si>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</si>
  <si>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</si>
  <si>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</si>
  <si>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</si>
  <si>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</si>
  <si>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</si>
  <si>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</si>
  <si>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</si>
  <si>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</si>
  <si>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</si>
  <si>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</si>
  <si>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</si>
  <si>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</si>
  <si>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</si>
  <si>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</si>
  <si>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</si>
  <si>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</si>
  <si>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</si>
  <si>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</si>
  <si>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</si>
  <si>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</si>
  <si>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</si>
  <si>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</si>
  <si>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</si>
  <si>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</si>
  <si>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</si>
  <si>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</si>
  <si>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</si>
  <si>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</si>
  <si>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</si>
  <si>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</si>
  <si>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</si>
  <si>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</si>
  <si>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</si>
  <si>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</si>
  <si>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</si>
  <si>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</si>
  <si>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</si>
  <si>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</si>
  <si>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</si>
  <si>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</si>
  <si>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</si>
  <si>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</si>
  <si>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</si>
  <si>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</si>
  <si>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</si>
  <si>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</si>
  <si>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</si>
  <si>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</si>
  <si>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</si>
  <si>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</si>
  <si>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</si>
  <si>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</si>
  <si>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</si>
  <si>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</si>
  <si>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</si>
  <si>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</si>
  <si>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</si>
  <si>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</si>
  <si>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</si>
  <si>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</si>
  <si>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</si>
  <si>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</si>
  <si>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</si>
  <si>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</si>
  <si>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</si>
  <si>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</si>
  <si>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</si>
  <si>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</si>
  <si>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</si>
  <si>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</si>
  <si>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</si>
  <si>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</si>
  <si>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</si>
  <si>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</si>
  <si>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</si>
  <si>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</si>
  <si>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</si>
  <si>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</si>
  <si>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</si>
  <si>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</si>
  <si>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ASP.24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</si>
  <si>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</si>
  <si>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</si>
  <si>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</si>
  <si>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</si>
  <si>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</si>
  <si>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</si>
  <si>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</si>
  <si>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</si>
  <si>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</si>
  <si>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</si>
  <si>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</si>
  <si>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</si>
  <si>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</si>
  <si>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</si>
  <si>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</si>
  <si>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</si>
  <si>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</si>
  <si>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</si>
  <si>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</si>
  <si>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</si>
  <si>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</si>
  <si>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</si>
  <si>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</si>
  <si>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</si>
  <si>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</si>
  <si>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</si>
  <si>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</si>
  <si>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</si>
  <si>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</si>
  <si>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</si>
  <si>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</si>
  <si>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</si>
  <si>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</si>
  <si>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</si>
  <si>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</si>
  <si>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</si>
  <si>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</si>
  <si>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</si>
  <si>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</si>
  <si>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</si>
  <si>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</si>
  <si>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</si>
  <si>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</si>
  <si>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</si>
  <si>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</si>
  <si>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</si>
  <si>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</si>
  <si>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</si>
  <si>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</si>
  <si>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</si>
  <si>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</si>
  <si>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</si>
  <si>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</si>
  <si>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</si>
  <si>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</si>
  <si>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</si>
  <si>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</si>
  <si>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</si>
  <si>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</si>
  <si>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</si>
  <si>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</si>
  <si>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</si>
  <si>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</si>
  <si>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</si>
  <si>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</si>
  <si>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</si>
  <si>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</si>
  <si>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</si>
  <si>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</si>
  <si>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</si>
  <si>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</si>
  <si>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</si>
  <si>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</si>
  <si>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</si>
  <si>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</si>
  <si>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</si>
  <si>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</si>
  <si>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</si>
  <si>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</si>
  <si>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</si>
  <si>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</si>
  <si>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</si>
  <si>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</si>
  <si>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</si>
  <si>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</si>
  <si>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</si>
  <si>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</si>
  <si>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</si>
  <si>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</si>
  <si>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</si>
  <si>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</si>
  <si>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PS.36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</si>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</sst>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2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" fontId="35" fillId="11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top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68"/>
  <sheetViews>
    <sheetView zoomScale="80" zoomScaleNormal="80" zoomScalePageLayoutView="70" workbookViewId="0" topLeftCell="A529">
      <selection activeCell="E559" sqref="E559"/>
    </sheetView>
  </sheetViews>
  <sheetFormatPr defaultColWidth="11.28125" defaultRowHeight="12.75" customHeight="1"/>
  <cols>
    <col min="1" max="1" width="10.710937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8" t="s">
        <v>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5" customHeight="1">
      <c r="A2" s="278" t="s">
        <v>410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5" customHeight="1">
      <c r="A3" s="278" t="s">
        <v>484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5" customHeight="1">
      <c r="A4" s="279" t="s">
        <v>281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13" ht="24" customHeight="1">
      <c r="A5" s="44" t="s">
        <v>8</v>
      </c>
      <c r="B5" s="44" t="s">
        <v>25</v>
      </c>
      <c r="C5" s="44" t="s">
        <v>19</v>
      </c>
      <c r="D5" s="44" t="s">
        <v>20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76</v>
      </c>
      <c r="K5" s="187" t="s">
        <v>300</v>
      </c>
      <c r="L5" s="45" t="s">
        <v>5</v>
      </c>
      <c r="M5" s="46" t="s">
        <v>6</v>
      </c>
    </row>
    <row r="6" spans="1:13" ht="45" customHeight="1" thickBot="1">
      <c r="A6" s="5" t="s">
        <v>489</v>
      </c>
      <c r="B6" s="5">
        <v>1</v>
      </c>
      <c r="C6" s="5">
        <v>1</v>
      </c>
      <c r="D6" s="5"/>
      <c r="E6" s="80" t="s">
        <v>400</v>
      </c>
      <c r="F6" s="31" t="s">
        <v>35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490</v>
      </c>
      <c r="B7" s="5">
        <v>1</v>
      </c>
      <c r="C7" s="5">
        <v>1</v>
      </c>
      <c r="D7" s="5"/>
      <c r="E7" s="80" t="s">
        <v>379</v>
      </c>
      <c r="F7" s="31" t="s">
        <v>35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491</v>
      </c>
      <c r="B8" s="5">
        <v>1</v>
      </c>
      <c r="C8" s="5"/>
      <c r="D8" s="5">
        <v>1</v>
      </c>
      <c r="E8" s="80" t="s">
        <v>380</v>
      </c>
      <c r="F8" s="31" t="s">
        <v>35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492</v>
      </c>
      <c r="B9" s="5">
        <v>1</v>
      </c>
      <c r="C9" s="5"/>
      <c r="D9" s="5">
        <v>1</v>
      </c>
      <c r="E9" s="80" t="s">
        <v>381</v>
      </c>
      <c r="F9" s="33" t="s">
        <v>369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493</v>
      </c>
      <c r="B10" s="5">
        <v>1</v>
      </c>
      <c r="C10" s="5">
        <v>1</v>
      </c>
      <c r="D10" s="5"/>
      <c r="E10" s="80" t="s">
        <v>382</v>
      </c>
      <c r="F10" s="31" t="s">
        <v>35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494</v>
      </c>
      <c r="B11" s="5">
        <v>1</v>
      </c>
      <c r="C11" s="5">
        <v>1</v>
      </c>
      <c r="D11" s="5"/>
      <c r="E11" s="80" t="s">
        <v>442</v>
      </c>
      <c r="F11" s="31" t="s">
        <v>35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495</v>
      </c>
      <c r="B12" s="5">
        <v>1</v>
      </c>
      <c r="C12" s="5"/>
      <c r="D12" s="5">
        <v>1</v>
      </c>
      <c r="E12" s="80" t="s">
        <v>383</v>
      </c>
      <c r="F12" s="31" t="s">
        <v>35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496</v>
      </c>
      <c r="B13" s="5">
        <v>1</v>
      </c>
      <c r="C13" s="5">
        <v>1</v>
      </c>
      <c r="D13" s="5"/>
      <c r="E13" s="80" t="s">
        <v>384</v>
      </c>
      <c r="F13" s="31" t="s">
        <v>35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305</v>
      </c>
    </row>
    <row r="14" spans="1:13" ht="45" customHeight="1" thickBot="1">
      <c r="A14" s="5" t="s">
        <v>497</v>
      </c>
      <c r="B14" s="5">
        <v>1</v>
      </c>
      <c r="C14" s="5">
        <v>1</v>
      </c>
      <c r="D14" s="5"/>
      <c r="E14" s="80" t="s">
        <v>385</v>
      </c>
      <c r="F14" s="31" t="s">
        <v>35</v>
      </c>
      <c r="G14" s="37">
        <v>9930</v>
      </c>
      <c r="H14" s="37">
        <v>420</v>
      </c>
      <c r="I14" s="176"/>
      <c r="J14" s="176"/>
      <c r="K14" s="176"/>
      <c r="L14" s="34">
        <f t="shared" si="0"/>
        <v>9510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>SUM(G6:G14)</f>
        <v>89370</v>
      </c>
      <c r="H15" s="118">
        <f>SUM(H6:H14)</f>
        <v>3780</v>
      </c>
      <c r="I15" s="118">
        <f>SUM(I6:I14)</f>
        <v>0</v>
      </c>
      <c r="J15" s="118">
        <f>SUM(J6:J14)</f>
        <v>0</v>
      </c>
      <c r="K15" s="118">
        <f>SUM(K6:K14)</f>
        <v>0</v>
      </c>
      <c r="L15" s="118">
        <f>SUM(L6:L14)</f>
        <v>85590</v>
      </c>
      <c r="M15" s="111"/>
    </row>
    <row r="16" spans="1:13" ht="15" customHeight="1">
      <c r="A16" s="278" t="s">
        <v>10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</row>
    <row r="17" spans="1:13" ht="15" customHeight="1">
      <c r="A17" s="278" t="str">
        <f>A2</f>
        <v>ADMINISTRACIÓN 2018-2021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</row>
    <row r="18" spans="1:13" ht="15" customHeight="1">
      <c r="A18" s="278" t="str">
        <f>A3</f>
        <v>Nómina que corresponde a la 1RA (PRIMERA) quincena del mes de MAYO de 2019.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</row>
    <row r="19" spans="1:13" ht="15" customHeight="1">
      <c r="A19" s="279" t="s">
        <v>280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</row>
    <row r="20" spans="1:13" ht="24.75" customHeight="1">
      <c r="A20" s="46" t="str">
        <f>A5</f>
        <v>O.G</v>
      </c>
      <c r="B20" s="44" t="s">
        <v>25</v>
      </c>
      <c r="C20" s="44" t="s">
        <v>19</v>
      </c>
      <c r="D20" s="44" t="s">
        <v>20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76</v>
      </c>
      <c r="K20" s="187" t="s">
        <v>300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498</v>
      </c>
      <c r="B21" s="54">
        <v>1</v>
      </c>
      <c r="C21" s="54">
        <v>1</v>
      </c>
      <c r="D21" s="54"/>
      <c r="E21" s="57" t="s">
        <v>370</v>
      </c>
      <c r="F21" s="58" t="s">
        <v>371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499</v>
      </c>
      <c r="B22" s="5">
        <v>1</v>
      </c>
      <c r="C22" s="5"/>
      <c r="D22" s="5">
        <v>1</v>
      </c>
      <c r="E22" s="29" t="s">
        <v>11</v>
      </c>
      <c r="F22" s="33" t="s">
        <v>297</v>
      </c>
      <c r="G22" s="34">
        <v>13690</v>
      </c>
      <c r="H22" s="34">
        <v>460</v>
      </c>
      <c r="I22" s="34"/>
      <c r="J22" s="34"/>
      <c r="K22" s="34"/>
      <c r="L22" s="34">
        <f>G22-H22+I22+J22+K22</f>
        <v>13230</v>
      </c>
      <c r="M22" s="6"/>
    </row>
    <row r="23" spans="1:13" ht="45" customHeight="1" thickBot="1">
      <c r="A23" s="54" t="s">
        <v>500</v>
      </c>
      <c r="B23" s="5">
        <v>1</v>
      </c>
      <c r="C23" s="5"/>
      <c r="D23" s="5">
        <v>1</v>
      </c>
      <c r="E23" s="29" t="s">
        <v>386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501</v>
      </c>
      <c r="B24" s="5">
        <v>1</v>
      </c>
      <c r="C24" s="5"/>
      <c r="D24" s="5">
        <v>1</v>
      </c>
      <c r="E24" s="29" t="s">
        <v>390</v>
      </c>
      <c r="F24" s="31" t="s">
        <v>297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45" customHeight="1" thickBot="1">
      <c r="A25" s="54" t="s">
        <v>502</v>
      </c>
      <c r="B25" s="5">
        <v>1</v>
      </c>
      <c r="C25" s="5">
        <v>1</v>
      </c>
      <c r="D25" s="5"/>
      <c r="E25" s="239" t="s">
        <v>398</v>
      </c>
      <c r="F25" s="33" t="s">
        <v>399</v>
      </c>
      <c r="G25" s="146">
        <v>6615</v>
      </c>
      <c r="H25" s="146">
        <v>300</v>
      </c>
      <c r="I25" s="146"/>
      <c r="J25" s="146"/>
      <c r="K25" s="146"/>
      <c r="L25" s="146">
        <f>G25-H25+I25+J25+K25</f>
        <v>6315</v>
      </c>
      <c r="M25" s="9"/>
    </row>
    <row r="26" spans="1:13" ht="25.5" customHeight="1" thickTop="1">
      <c r="A26" s="112"/>
      <c r="B26" s="108">
        <f>SUM(B21:B25)</f>
        <v>5</v>
      </c>
      <c r="C26" s="108">
        <f>SUM(C21:C25)</f>
        <v>2</v>
      </c>
      <c r="D26" s="108">
        <f>SUM(D21:D25)</f>
        <v>3</v>
      </c>
      <c r="E26" s="113"/>
      <c r="F26" s="108" t="s">
        <v>7</v>
      </c>
      <c r="G26" s="107">
        <f>SUM(G21:G25)</f>
        <v>54470</v>
      </c>
      <c r="H26" s="107">
        <f>SUM(H21:H25)</f>
        <v>2080</v>
      </c>
      <c r="I26" s="107">
        <f>SUM(I21:I25)</f>
        <v>180</v>
      </c>
      <c r="J26" s="107">
        <f>SUM(J21:J25)</f>
        <v>0</v>
      </c>
      <c r="K26" s="107">
        <f>SUM(K21:K25)</f>
        <v>0</v>
      </c>
      <c r="L26" s="107">
        <f>SUM(L21:L25)</f>
        <v>52570</v>
      </c>
      <c r="M26" s="114"/>
    </row>
    <row r="27" spans="1:13" ht="15" customHeight="1">
      <c r="A27" s="278" t="s">
        <v>10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</row>
    <row r="28" spans="1:13" ht="12.75" customHeight="1">
      <c r="A28" s="278" t="str">
        <f>A2</f>
        <v>ADMINISTRACIÓN 2018-2021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</row>
    <row r="29" spans="1:13" ht="18.75" customHeight="1">
      <c r="A29" s="278" t="str">
        <f>A3</f>
        <v>Nómina que corresponde a la 1RA (PRIMERA) quincena del mes de MAYO de 2019.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1:13" ht="25.5" customHeight="1">
      <c r="A30" s="279" t="s">
        <v>447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</row>
    <row r="31" spans="1:13" ht="25.5" customHeight="1">
      <c r="A31" s="265" t="s">
        <v>8</v>
      </c>
      <c r="B31" s="266" t="s">
        <v>25</v>
      </c>
      <c r="C31" s="266" t="s">
        <v>19</v>
      </c>
      <c r="D31" s="266" t="s">
        <v>20</v>
      </c>
      <c r="E31" s="265" t="s">
        <v>0</v>
      </c>
      <c r="F31" s="265" t="s">
        <v>1</v>
      </c>
      <c r="G31" s="265" t="s">
        <v>2</v>
      </c>
      <c r="H31" s="265" t="s">
        <v>3</v>
      </c>
      <c r="I31" s="265" t="s">
        <v>4</v>
      </c>
      <c r="J31" s="81" t="s">
        <v>76</v>
      </c>
      <c r="K31" s="187" t="s">
        <v>300</v>
      </c>
      <c r="L31" s="265" t="s">
        <v>5</v>
      </c>
      <c r="M31" s="265" t="s">
        <v>6</v>
      </c>
    </row>
    <row r="32" spans="1:13" ht="50.25" customHeight="1" thickBot="1">
      <c r="A32" s="54" t="s">
        <v>503</v>
      </c>
      <c r="B32" s="54">
        <v>1</v>
      </c>
      <c r="C32" s="54">
        <v>1</v>
      </c>
      <c r="D32" s="242"/>
      <c r="E32" s="67" t="s">
        <v>61</v>
      </c>
      <c r="F32" s="272" t="s">
        <v>450</v>
      </c>
      <c r="G32" s="69">
        <v>13133</v>
      </c>
      <c r="H32" s="69">
        <v>950</v>
      </c>
      <c r="I32" s="69"/>
      <c r="J32" s="69"/>
      <c r="K32" s="69"/>
      <c r="L32" s="69">
        <f>G32-H32+I32</f>
        <v>12183</v>
      </c>
      <c r="M32" s="74"/>
    </row>
    <row r="33" spans="1:13" ht="50.25" customHeight="1" thickBot="1">
      <c r="A33" s="54" t="s">
        <v>504</v>
      </c>
      <c r="B33" s="5">
        <v>1</v>
      </c>
      <c r="C33" s="5"/>
      <c r="D33" s="5">
        <v>1</v>
      </c>
      <c r="E33" s="173" t="s">
        <v>16</v>
      </c>
      <c r="F33" s="84" t="s">
        <v>12</v>
      </c>
      <c r="G33" s="37">
        <v>4910</v>
      </c>
      <c r="H33" s="37"/>
      <c r="I33" s="37">
        <v>90</v>
      </c>
      <c r="J33" s="37"/>
      <c r="K33" s="37"/>
      <c r="L33" s="37">
        <f>G33-H33+I33</f>
        <v>5000</v>
      </c>
      <c r="M33" s="6"/>
    </row>
    <row r="34" spans="1:13" ht="25.5" customHeight="1" thickTop="1">
      <c r="A34" s="103"/>
      <c r="B34" s="108">
        <f>SUM(B32:B33)</f>
        <v>2</v>
      </c>
      <c r="C34" s="108">
        <f>SUM(C32:C33)</f>
        <v>1</v>
      </c>
      <c r="D34" s="108">
        <f>SUM(D32:D33)</f>
        <v>1</v>
      </c>
      <c r="E34" s="104"/>
      <c r="F34" s="108" t="s">
        <v>7</v>
      </c>
      <c r="G34" s="118">
        <f aca="true" t="shared" si="1" ref="G34:L34">SUM(G32:G33)</f>
        <v>18043</v>
      </c>
      <c r="H34" s="118">
        <f t="shared" si="1"/>
        <v>950</v>
      </c>
      <c r="I34" s="118">
        <f t="shared" si="1"/>
        <v>90</v>
      </c>
      <c r="J34" s="118">
        <f t="shared" si="1"/>
        <v>0</v>
      </c>
      <c r="K34" s="118">
        <f t="shared" si="1"/>
        <v>0</v>
      </c>
      <c r="L34" s="118">
        <f t="shared" si="1"/>
        <v>17183</v>
      </c>
      <c r="M34" s="111"/>
    </row>
    <row r="35" spans="1:13" ht="15" customHeight="1">
      <c r="A35" s="278" t="s">
        <v>10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3" ht="15" customHeight="1">
      <c r="A36" s="278" t="str">
        <f>A2</f>
        <v>ADMINISTRACIÓN 2018-2021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</row>
    <row r="37" spans="1:13" ht="15" customHeight="1">
      <c r="A37" s="278" t="str">
        <f>A3</f>
        <v>Nómina que corresponde a la 1RA (PRIMERA) quincena del mes de MAYO de 2019.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  <row r="38" spans="1:13" ht="15" customHeight="1">
      <c r="A38" s="279" t="s">
        <v>448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</row>
    <row r="39" spans="1:13" ht="24.75" customHeight="1">
      <c r="A39" s="48" t="s">
        <v>8</v>
      </c>
      <c r="B39" s="44" t="s">
        <v>25</v>
      </c>
      <c r="C39" s="44" t="s">
        <v>19</v>
      </c>
      <c r="D39" s="44" t="s">
        <v>20</v>
      </c>
      <c r="E39" s="48" t="s">
        <v>0</v>
      </c>
      <c r="F39" s="48" t="s">
        <v>1</v>
      </c>
      <c r="G39" s="48" t="s">
        <v>2</v>
      </c>
      <c r="H39" s="48" t="s">
        <v>3</v>
      </c>
      <c r="I39" s="48" t="s">
        <v>4</v>
      </c>
      <c r="J39" s="81" t="s">
        <v>76</v>
      </c>
      <c r="K39" s="187" t="s">
        <v>300</v>
      </c>
      <c r="L39" s="48" t="s">
        <v>5</v>
      </c>
      <c r="M39" s="48" t="s">
        <v>6</v>
      </c>
    </row>
    <row r="40" spans="1:13" ht="54" customHeight="1" thickBot="1">
      <c r="A40" s="54" t="s">
        <v>505</v>
      </c>
      <c r="B40" s="54">
        <v>1</v>
      </c>
      <c r="C40" s="54"/>
      <c r="D40" s="54">
        <v>1</v>
      </c>
      <c r="E40" s="57" t="s">
        <v>372</v>
      </c>
      <c r="F40" s="73" t="s">
        <v>449</v>
      </c>
      <c r="G40" s="55">
        <v>17030</v>
      </c>
      <c r="H40" s="55">
        <v>950</v>
      </c>
      <c r="I40" s="55"/>
      <c r="J40" s="55"/>
      <c r="K40" s="55"/>
      <c r="L40" s="55">
        <f>G40-H40+I40</f>
        <v>16080</v>
      </c>
      <c r="M40" s="74"/>
    </row>
    <row r="41" spans="1:13" ht="50.25" customHeight="1" thickBot="1">
      <c r="A41" s="54" t="s">
        <v>506</v>
      </c>
      <c r="B41" s="5">
        <v>1</v>
      </c>
      <c r="C41" s="5"/>
      <c r="D41" s="5">
        <v>1</v>
      </c>
      <c r="E41" s="29" t="s">
        <v>18</v>
      </c>
      <c r="F41" s="31" t="s">
        <v>12</v>
      </c>
      <c r="G41" s="37">
        <v>4910</v>
      </c>
      <c r="H41" s="37"/>
      <c r="I41" s="37">
        <v>90</v>
      </c>
      <c r="J41" s="37"/>
      <c r="K41" s="37"/>
      <c r="L41" s="37">
        <f>G41-H41+I41</f>
        <v>5000</v>
      </c>
      <c r="M41" s="9"/>
    </row>
    <row r="42" spans="1:13" s="10" customFormat="1" ht="51" customHeight="1" thickBot="1">
      <c r="A42" s="54" t="s">
        <v>507</v>
      </c>
      <c r="B42" s="13">
        <v>1</v>
      </c>
      <c r="C42" s="13">
        <v>1</v>
      </c>
      <c r="D42" s="13"/>
      <c r="E42" s="80" t="s">
        <v>59</v>
      </c>
      <c r="F42" s="84" t="s">
        <v>60</v>
      </c>
      <c r="G42" s="37">
        <v>10480</v>
      </c>
      <c r="H42" s="37">
        <v>420</v>
      </c>
      <c r="I42" s="50"/>
      <c r="J42" s="50"/>
      <c r="K42" s="50"/>
      <c r="L42" s="37">
        <f>G42-H42+I42</f>
        <v>10060</v>
      </c>
      <c r="M42" s="9"/>
    </row>
    <row r="43" spans="1:13" ht="25.5" customHeight="1" thickTop="1">
      <c r="A43" s="103"/>
      <c r="B43" s="108">
        <f>SUM(B40:B42)</f>
        <v>3</v>
      </c>
      <c r="C43" s="108">
        <f>SUM(C40:C42)</f>
        <v>1</v>
      </c>
      <c r="D43" s="108">
        <f>SUM(D40:D42)</f>
        <v>2</v>
      </c>
      <c r="E43" s="104"/>
      <c r="F43" s="108" t="s">
        <v>7</v>
      </c>
      <c r="G43" s="118">
        <f aca="true" t="shared" si="2" ref="G43:L43">SUM(G40:G42)</f>
        <v>32420</v>
      </c>
      <c r="H43" s="118">
        <f t="shared" si="2"/>
        <v>1370</v>
      </c>
      <c r="I43" s="118">
        <f t="shared" si="2"/>
        <v>90</v>
      </c>
      <c r="J43" s="118">
        <f t="shared" si="2"/>
        <v>0</v>
      </c>
      <c r="K43" s="118">
        <f t="shared" si="2"/>
        <v>0</v>
      </c>
      <c r="L43" s="118">
        <f t="shared" si="2"/>
        <v>31140</v>
      </c>
      <c r="M43" s="111"/>
    </row>
    <row r="44" spans="1:13" ht="15" customHeight="1">
      <c r="A44" s="273" t="s">
        <v>10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</row>
    <row r="45" spans="1:13" ht="15" customHeight="1">
      <c r="A45" s="273" t="s">
        <v>410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</row>
    <row r="46" spans="1:13" ht="15" customHeight="1">
      <c r="A46" s="273" t="str">
        <f>A3</f>
        <v>Nómina que corresponde a la 1RA (PRIMERA) quincena del mes de MAYO de 2019.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5" customHeight="1">
      <c r="A47" s="274" t="s">
        <v>451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</row>
    <row r="48" spans="1:13" ht="24.75" customHeight="1">
      <c r="A48" s="48" t="s">
        <v>8</v>
      </c>
      <c r="B48" s="44" t="s">
        <v>25</v>
      </c>
      <c r="C48" s="44" t="s">
        <v>19</v>
      </c>
      <c r="D48" s="44" t="s">
        <v>20</v>
      </c>
      <c r="E48" s="48" t="s">
        <v>0</v>
      </c>
      <c r="F48" s="48" t="s">
        <v>1</v>
      </c>
      <c r="G48" s="48" t="s">
        <v>2</v>
      </c>
      <c r="H48" s="48" t="s">
        <v>3</v>
      </c>
      <c r="I48" s="48" t="s">
        <v>4</v>
      </c>
      <c r="J48" s="81" t="s">
        <v>76</v>
      </c>
      <c r="K48" s="187" t="s">
        <v>300</v>
      </c>
      <c r="L48" s="48" t="s">
        <v>5</v>
      </c>
      <c r="M48" s="48" t="s">
        <v>6</v>
      </c>
    </row>
    <row r="49" spans="1:13" ht="51" customHeight="1" thickBot="1">
      <c r="A49" s="54" t="s">
        <v>508</v>
      </c>
      <c r="B49" s="54">
        <v>1</v>
      </c>
      <c r="C49" s="54">
        <v>1</v>
      </c>
      <c r="D49" s="54"/>
      <c r="E49" s="56" t="s">
        <v>29</v>
      </c>
      <c r="F49" s="58" t="s">
        <v>339</v>
      </c>
      <c r="G49" s="55">
        <v>17030</v>
      </c>
      <c r="H49" s="55">
        <v>950</v>
      </c>
      <c r="I49" s="55"/>
      <c r="J49" s="55"/>
      <c r="K49" s="55"/>
      <c r="L49" s="55">
        <f>G49-H49+I49+K49</f>
        <v>16080</v>
      </c>
      <c r="M49" s="208"/>
    </row>
    <row r="50" spans="1:13" ht="15" customHeight="1">
      <c r="A50" s="280" t="s">
        <v>233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</row>
    <row r="51" spans="1:13" ht="24.75" customHeight="1">
      <c r="A51" s="48" t="s">
        <v>8</v>
      </c>
      <c r="B51" s="44" t="s">
        <v>25</v>
      </c>
      <c r="C51" s="44" t="s">
        <v>19</v>
      </c>
      <c r="D51" s="44" t="s">
        <v>20</v>
      </c>
      <c r="E51" s="48" t="s">
        <v>0</v>
      </c>
      <c r="F51" s="48" t="s">
        <v>1</v>
      </c>
      <c r="G51" s="48" t="s">
        <v>2</v>
      </c>
      <c r="H51" s="48" t="s">
        <v>3</v>
      </c>
      <c r="I51" s="48" t="s">
        <v>4</v>
      </c>
      <c r="J51" s="81" t="s">
        <v>76</v>
      </c>
      <c r="K51" s="187" t="s">
        <v>300</v>
      </c>
      <c r="L51" s="48" t="s">
        <v>5</v>
      </c>
      <c r="M51" s="48" t="s">
        <v>6</v>
      </c>
    </row>
    <row r="52" spans="1:13" ht="51" customHeight="1" thickBot="1">
      <c r="A52" s="5" t="s">
        <v>509</v>
      </c>
      <c r="B52" s="5">
        <v>1</v>
      </c>
      <c r="C52" s="5"/>
      <c r="D52" s="5">
        <v>1</v>
      </c>
      <c r="E52" s="29" t="s">
        <v>365</v>
      </c>
      <c r="F52" s="30" t="s">
        <v>425</v>
      </c>
      <c r="G52" s="37">
        <v>5000</v>
      </c>
      <c r="H52" s="37"/>
      <c r="I52" s="37">
        <v>100</v>
      </c>
      <c r="L52" s="34">
        <f>G52-H52+I52</f>
        <v>5100</v>
      </c>
      <c r="M52" s="12"/>
    </row>
    <row r="53" spans="1:13" ht="51" customHeight="1" thickBot="1">
      <c r="A53" s="5" t="s">
        <v>510</v>
      </c>
      <c r="B53" s="5">
        <v>1</v>
      </c>
      <c r="C53" s="5"/>
      <c r="D53" s="5">
        <v>1</v>
      </c>
      <c r="E53" s="29" t="s">
        <v>30</v>
      </c>
      <c r="F53" s="62" t="s">
        <v>429</v>
      </c>
      <c r="G53" s="34">
        <v>4555</v>
      </c>
      <c r="H53" s="34"/>
      <c r="I53" s="34">
        <v>90</v>
      </c>
      <c r="J53" s="34"/>
      <c r="K53" s="34"/>
      <c r="L53" s="34">
        <f>G53-H53+I53</f>
        <v>4645</v>
      </c>
      <c r="M53" s="12"/>
    </row>
    <row r="54" spans="1:13" ht="51" customHeight="1" thickBot="1">
      <c r="A54" s="5" t="s">
        <v>511</v>
      </c>
      <c r="B54" s="8">
        <v>1</v>
      </c>
      <c r="C54" s="8"/>
      <c r="D54" s="8">
        <v>1</v>
      </c>
      <c r="E54" s="186" t="s">
        <v>43</v>
      </c>
      <c r="F54" s="75" t="s">
        <v>427</v>
      </c>
      <c r="G54" s="41">
        <v>6285</v>
      </c>
      <c r="H54" s="41">
        <v>210</v>
      </c>
      <c r="I54" s="41"/>
      <c r="J54" s="41"/>
      <c r="K54" s="41"/>
      <c r="L54" s="34">
        <f>G54-H54+I54</f>
        <v>6075</v>
      </c>
      <c r="M54" s="16"/>
    </row>
    <row r="55" spans="1:13" ht="51" customHeight="1" thickBot="1">
      <c r="A55" s="5" t="s">
        <v>512</v>
      </c>
      <c r="B55" s="5">
        <v>1</v>
      </c>
      <c r="C55" s="5"/>
      <c r="D55" s="5">
        <v>1</v>
      </c>
      <c r="E55" s="49" t="s">
        <v>24</v>
      </c>
      <c r="F55" s="62" t="s">
        <v>426</v>
      </c>
      <c r="G55" s="53">
        <v>5410</v>
      </c>
      <c r="H55" s="53">
        <v>150</v>
      </c>
      <c r="I55" s="53"/>
      <c r="J55" s="53"/>
      <c r="K55" s="53"/>
      <c r="L55" s="34">
        <f>G55-H55+I55</f>
        <v>5260</v>
      </c>
      <c r="M55" s="17"/>
    </row>
    <row r="56" spans="1:13" ht="25.5" customHeight="1" thickTop="1">
      <c r="A56" s="103"/>
      <c r="B56" s="103"/>
      <c r="C56" s="103"/>
      <c r="D56" s="103"/>
      <c r="E56" s="104"/>
      <c r="F56" s="117" t="s">
        <v>226</v>
      </c>
      <c r="G56" s="118">
        <f>SUM(G49:G55)</f>
        <v>38280</v>
      </c>
      <c r="H56" s="118">
        <f>SUM(H49:H55)</f>
        <v>1310</v>
      </c>
      <c r="I56" s="118">
        <f>SUM(I49:I55)</f>
        <v>190</v>
      </c>
      <c r="J56" s="118">
        <f>SUM(J49:J55)</f>
        <v>0</v>
      </c>
      <c r="K56" s="118">
        <f>SUM(K49:K55)</f>
        <v>0</v>
      </c>
      <c r="L56" s="118">
        <f>SUM(L49:L55)</f>
        <v>37160</v>
      </c>
      <c r="M56" s="114"/>
    </row>
    <row r="57" spans="1:13" ht="15.75" customHeight="1">
      <c r="A57" s="275" t="s">
        <v>234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1:13" ht="24.75" customHeight="1">
      <c r="A58" s="48" t="s">
        <v>8</v>
      </c>
      <c r="B58" s="44" t="s">
        <v>25</v>
      </c>
      <c r="C58" s="44" t="s">
        <v>19</v>
      </c>
      <c r="D58" s="44" t="s">
        <v>20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76</v>
      </c>
      <c r="K58" s="187" t="s">
        <v>300</v>
      </c>
      <c r="L58" s="48" t="s">
        <v>5</v>
      </c>
      <c r="M58" s="48" t="s">
        <v>6</v>
      </c>
    </row>
    <row r="59" spans="1:13" ht="51" customHeight="1" thickBot="1">
      <c r="A59" s="5" t="s">
        <v>513</v>
      </c>
      <c r="B59" s="5">
        <v>1</v>
      </c>
      <c r="C59" s="5"/>
      <c r="D59" s="5">
        <v>1</v>
      </c>
      <c r="E59" s="29" t="s">
        <v>27</v>
      </c>
      <c r="F59" s="33" t="s">
        <v>37</v>
      </c>
      <c r="G59" s="34">
        <v>4910</v>
      </c>
      <c r="H59" s="37"/>
      <c r="I59" s="37">
        <v>90</v>
      </c>
      <c r="J59" s="37"/>
      <c r="K59" s="37">
        <v>200</v>
      </c>
      <c r="L59" s="53">
        <f>G59-H59+I59+K59</f>
        <v>5200</v>
      </c>
      <c r="M59" s="12"/>
    </row>
    <row r="60" spans="1:13" ht="51" customHeight="1" thickBot="1">
      <c r="A60" s="5" t="s">
        <v>514</v>
      </c>
      <c r="B60" s="5">
        <v>1</v>
      </c>
      <c r="C60" s="5">
        <v>1</v>
      </c>
      <c r="D60" s="5"/>
      <c r="E60" s="29" t="s">
        <v>258</v>
      </c>
      <c r="F60" s="33" t="s">
        <v>15</v>
      </c>
      <c r="G60" s="37">
        <v>4160</v>
      </c>
      <c r="H60" s="37"/>
      <c r="I60" s="37">
        <v>90</v>
      </c>
      <c r="J60" s="37"/>
      <c r="K60" s="37"/>
      <c r="L60" s="34">
        <f>G60-H60+I60</f>
        <v>4250</v>
      </c>
      <c r="M60" s="12"/>
    </row>
    <row r="61" spans="1:13" ht="25.5" customHeight="1" thickBot="1" thickTop="1">
      <c r="A61" s="112"/>
      <c r="B61" s="108">
        <f>SUM(B49:B60)</f>
        <v>7</v>
      </c>
      <c r="C61" s="108">
        <f>SUM(C49:C60)</f>
        <v>2</v>
      </c>
      <c r="D61" s="108">
        <f>SUM(D49:D60)</f>
        <v>5</v>
      </c>
      <c r="E61" s="113"/>
      <c r="F61" s="117" t="s">
        <v>226</v>
      </c>
      <c r="G61" s="150">
        <f>SUM(G59:G60)</f>
        <v>9070</v>
      </c>
      <c r="H61" s="150">
        <f>SUM(H59:H60)</f>
        <v>0</v>
      </c>
      <c r="I61" s="150">
        <f>SUM(I59:I60)</f>
        <v>180</v>
      </c>
      <c r="J61" s="150">
        <f>SUM(J59:J60)</f>
        <v>0</v>
      </c>
      <c r="K61" s="150">
        <f>SUM(K59:K60)</f>
        <v>200</v>
      </c>
      <c r="L61" s="150">
        <f>SUM(L59:L60)</f>
        <v>9450</v>
      </c>
      <c r="M61" s="119"/>
    </row>
    <row r="62" spans="1:13" ht="25.5" customHeight="1" thickTop="1">
      <c r="A62" s="112"/>
      <c r="B62" s="108"/>
      <c r="C62" s="108"/>
      <c r="D62" s="108"/>
      <c r="E62" s="113"/>
      <c r="F62" s="108" t="s">
        <v>7</v>
      </c>
      <c r="G62" s="107">
        <f aca="true" t="shared" si="3" ref="G62:L62">SUM(G56+G61)</f>
        <v>47350</v>
      </c>
      <c r="H62" s="107">
        <f t="shared" si="3"/>
        <v>1310</v>
      </c>
      <c r="I62" s="107">
        <f t="shared" si="3"/>
        <v>370</v>
      </c>
      <c r="J62" s="107">
        <f t="shared" si="3"/>
        <v>0</v>
      </c>
      <c r="K62" s="107">
        <f t="shared" si="3"/>
        <v>200</v>
      </c>
      <c r="L62" s="107">
        <f t="shared" si="3"/>
        <v>46610</v>
      </c>
      <c r="M62" s="119"/>
    </row>
    <row r="63" spans="1:13" ht="15" customHeight="1">
      <c r="A63" s="273" t="s">
        <v>10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</row>
    <row r="64" spans="1:13" ht="15" customHeight="1">
      <c r="A64" s="273" t="s">
        <v>410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5" customHeight="1">
      <c r="A65" s="273" t="str">
        <f>A3</f>
        <v>Nómina que corresponde a la 1RA (PRIMERA) quincena del mes de MAYO de 2019.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</row>
    <row r="66" spans="1:13" ht="15" customHeight="1">
      <c r="A66" s="274" t="s">
        <v>452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</row>
    <row r="67" spans="1:13" ht="24.75" customHeight="1">
      <c r="A67" s="48" t="s">
        <v>8</v>
      </c>
      <c r="B67" s="44" t="s">
        <v>25</v>
      </c>
      <c r="C67" s="44" t="s">
        <v>19</v>
      </c>
      <c r="D67" s="44" t="s">
        <v>20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76</v>
      </c>
      <c r="K67" s="187" t="s">
        <v>300</v>
      </c>
      <c r="L67" s="48" t="s">
        <v>5</v>
      </c>
      <c r="M67" s="48" t="s">
        <v>6</v>
      </c>
    </row>
    <row r="68" spans="1:13" ht="51" customHeight="1" thickBot="1">
      <c r="A68" s="54" t="s">
        <v>515</v>
      </c>
      <c r="B68" s="54">
        <v>1</v>
      </c>
      <c r="C68" s="54">
        <v>1</v>
      </c>
      <c r="D68" s="54"/>
      <c r="E68" s="57" t="s">
        <v>28</v>
      </c>
      <c r="F68" s="58" t="s">
        <v>38</v>
      </c>
      <c r="G68" s="59">
        <v>12915</v>
      </c>
      <c r="H68" s="59">
        <v>420</v>
      </c>
      <c r="I68" s="59"/>
      <c r="J68" s="59"/>
      <c r="K68" s="171"/>
      <c r="L68" s="59">
        <f>G68-H68+I68</f>
        <v>12495</v>
      </c>
      <c r="M68" s="100"/>
    </row>
    <row r="69" spans="1:13" ht="25.5" customHeight="1" thickTop="1">
      <c r="A69" s="103"/>
      <c r="B69" s="108">
        <f>B68</f>
        <v>1</v>
      </c>
      <c r="C69" s="108">
        <f>C68</f>
        <v>1</v>
      </c>
      <c r="D69" s="108">
        <f>D68</f>
        <v>0</v>
      </c>
      <c r="E69" s="104"/>
      <c r="F69" s="103" t="s">
        <v>7</v>
      </c>
      <c r="G69" s="107">
        <f aca="true" t="shared" si="4" ref="G69:L69">SUM(G68)</f>
        <v>12915</v>
      </c>
      <c r="H69" s="107">
        <f t="shared" si="4"/>
        <v>420</v>
      </c>
      <c r="I69" s="107">
        <f t="shared" si="4"/>
        <v>0</v>
      </c>
      <c r="J69" s="107">
        <f t="shared" si="4"/>
        <v>0</v>
      </c>
      <c r="K69" s="107">
        <f t="shared" si="4"/>
        <v>0</v>
      </c>
      <c r="L69" s="107">
        <f t="shared" si="4"/>
        <v>12495</v>
      </c>
      <c r="M69" s="119"/>
    </row>
    <row r="70" spans="1:13" ht="15" customHeight="1">
      <c r="A70" s="278" t="s">
        <v>10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</row>
    <row r="71" spans="1:13" ht="15" customHeight="1">
      <c r="A71" s="278" t="s">
        <v>410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</row>
    <row r="72" spans="1:13" ht="15" customHeight="1">
      <c r="A72" s="278" t="str">
        <f>A3</f>
        <v>Nómina que corresponde a la 1RA (PRIMERA) quincena del mes de MAYO de 2019.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</row>
    <row r="73" spans="1:13" ht="15" customHeight="1">
      <c r="A73" s="274" t="s">
        <v>453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</row>
    <row r="74" spans="1:13" ht="24.75" customHeight="1">
      <c r="A74" s="46" t="str">
        <f>A5</f>
        <v>O.G</v>
      </c>
      <c r="B74" s="44" t="s">
        <v>25</v>
      </c>
      <c r="C74" s="44" t="s">
        <v>19</v>
      </c>
      <c r="D74" s="44" t="s">
        <v>20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76</v>
      </c>
      <c r="K74" s="187" t="s">
        <v>300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516</v>
      </c>
      <c r="B75" s="54">
        <v>1</v>
      </c>
      <c r="C75" s="54">
        <v>1</v>
      </c>
      <c r="D75" s="54"/>
      <c r="E75" s="240" t="s">
        <v>14</v>
      </c>
      <c r="F75" s="185" t="s">
        <v>250</v>
      </c>
      <c r="G75" s="55">
        <v>12970</v>
      </c>
      <c r="H75" s="55">
        <v>650</v>
      </c>
      <c r="I75" s="55"/>
      <c r="J75" s="55"/>
      <c r="K75" s="55"/>
      <c r="L75" s="55">
        <f>G75-H75+I75</f>
        <v>12320</v>
      </c>
      <c r="M75" s="74"/>
    </row>
    <row r="76" spans="1:13" ht="50.25" customHeight="1" thickBot="1">
      <c r="A76" s="54" t="s">
        <v>517</v>
      </c>
      <c r="B76" s="5">
        <v>1</v>
      </c>
      <c r="C76" s="5"/>
      <c r="D76" s="5">
        <v>1</v>
      </c>
      <c r="E76" s="40" t="s">
        <v>17</v>
      </c>
      <c r="F76" s="31" t="s">
        <v>12</v>
      </c>
      <c r="G76" s="41">
        <v>0</v>
      </c>
      <c r="H76" s="41"/>
      <c r="I76" s="41">
        <v>0</v>
      </c>
      <c r="J76" s="41"/>
      <c r="K76" s="41"/>
      <c r="L76" s="34">
        <f>G76-H76+I76</f>
        <v>0</v>
      </c>
      <c r="M76" s="6"/>
    </row>
    <row r="77" spans="1:13" ht="50.25" customHeight="1" thickBot="1">
      <c r="A77" s="54" t="s">
        <v>518</v>
      </c>
      <c r="B77" s="5">
        <v>1</v>
      </c>
      <c r="C77" s="5">
        <v>1</v>
      </c>
      <c r="D77" s="5"/>
      <c r="E77" s="29" t="s">
        <v>256</v>
      </c>
      <c r="F77" s="30" t="s">
        <v>251</v>
      </c>
      <c r="G77" s="37">
        <v>4575</v>
      </c>
      <c r="H77" s="37">
        <v>110</v>
      </c>
      <c r="I77" s="37"/>
      <c r="J77" s="37"/>
      <c r="K77" s="37"/>
      <c r="L77" s="37">
        <f>G77-H77+I77</f>
        <v>4465</v>
      </c>
      <c r="M77" s="9"/>
    </row>
    <row r="78" spans="1:13" ht="50.25" customHeight="1" thickBot="1">
      <c r="A78" s="54" t="s">
        <v>519</v>
      </c>
      <c r="B78" s="95">
        <v>1</v>
      </c>
      <c r="C78" s="95">
        <v>1</v>
      </c>
      <c r="D78" s="95"/>
      <c r="E78" s="80" t="s">
        <v>274</v>
      </c>
      <c r="F78" s="84" t="s">
        <v>396</v>
      </c>
      <c r="G78" s="37">
        <v>4575</v>
      </c>
      <c r="H78" s="37">
        <v>110</v>
      </c>
      <c r="I78" s="37"/>
      <c r="J78" s="37"/>
      <c r="K78" s="37"/>
      <c r="L78" s="37">
        <f>G78-H78+I78</f>
        <v>4465</v>
      </c>
      <c r="M78" s="167"/>
    </row>
    <row r="79" spans="1:13" ht="50.25" customHeight="1" thickBot="1">
      <c r="A79" s="54" t="s">
        <v>520</v>
      </c>
      <c r="B79" s="5">
        <v>1</v>
      </c>
      <c r="C79" s="5"/>
      <c r="D79" s="5">
        <v>1</v>
      </c>
      <c r="E79" s="29" t="s">
        <v>284</v>
      </c>
      <c r="F79" s="30" t="s">
        <v>37</v>
      </c>
      <c r="G79" s="37">
        <v>4630</v>
      </c>
      <c r="H79" s="37"/>
      <c r="I79" s="37">
        <v>90</v>
      </c>
      <c r="J79" s="37"/>
      <c r="K79" s="37"/>
      <c r="L79" s="34">
        <f>G79-H79+I79</f>
        <v>4720</v>
      </c>
      <c r="M79" s="269"/>
    </row>
    <row r="80" spans="1:13" ht="25.5" customHeight="1" thickTop="1">
      <c r="A80" s="112"/>
      <c r="B80" s="108">
        <f>SUM(B75:B79)</f>
        <v>5</v>
      </c>
      <c r="C80" s="108">
        <f>SUM(C75:C79)</f>
        <v>3</v>
      </c>
      <c r="D80" s="108">
        <f>SUM(D75:D79)</f>
        <v>2</v>
      </c>
      <c r="E80" s="115"/>
      <c r="F80" s="108" t="s">
        <v>7</v>
      </c>
      <c r="G80" s="118">
        <f>SUM(G75:G79)</f>
        <v>26750</v>
      </c>
      <c r="H80" s="118">
        <f>SUM(H75:H79)</f>
        <v>870</v>
      </c>
      <c r="I80" s="118">
        <f>SUM(I75:I79)</f>
        <v>90</v>
      </c>
      <c r="J80" s="118">
        <f>SUM(J75:J79)</f>
        <v>0</v>
      </c>
      <c r="K80" s="118">
        <f>SUM(K75:K79)</f>
        <v>0</v>
      </c>
      <c r="L80" s="118">
        <f>SUM(L75:L79)</f>
        <v>25970</v>
      </c>
      <c r="M80" s="111"/>
    </row>
    <row r="81" spans="1:13" ht="15" customHeight="1">
      <c r="A81" s="273" t="s">
        <v>10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</row>
    <row r="82" spans="1:13" ht="15" customHeight="1">
      <c r="A82" s="273" t="s">
        <v>410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</row>
    <row r="83" spans="1:13" ht="15" customHeight="1">
      <c r="A83" s="273" t="str">
        <f>A3</f>
        <v>Nómina que corresponde a la 1RA (PRIMERA) quincena del mes de MAYO de 2019.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</row>
    <row r="84" spans="1:13" ht="15" customHeight="1">
      <c r="A84" s="274" t="s">
        <v>454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</row>
    <row r="85" spans="1:13" ht="24.75" customHeight="1">
      <c r="A85" s="183" t="s">
        <v>8</v>
      </c>
      <c r="B85" s="182" t="s">
        <v>25</v>
      </c>
      <c r="C85" s="182" t="s">
        <v>19</v>
      </c>
      <c r="D85" s="182" t="s">
        <v>20</v>
      </c>
      <c r="E85" s="183" t="s">
        <v>0</v>
      </c>
      <c r="F85" s="183" t="s">
        <v>1</v>
      </c>
      <c r="G85" s="183" t="s">
        <v>2</v>
      </c>
      <c r="H85" s="183" t="s">
        <v>3</v>
      </c>
      <c r="I85" s="183" t="s">
        <v>4</v>
      </c>
      <c r="J85" s="81" t="s">
        <v>76</v>
      </c>
      <c r="K85" s="187" t="s">
        <v>300</v>
      </c>
      <c r="L85" s="183" t="s">
        <v>5</v>
      </c>
      <c r="M85" s="183" t="s">
        <v>6</v>
      </c>
    </row>
    <row r="86" spans="1:14" ht="51" customHeight="1" thickBot="1">
      <c r="A86" s="5" t="s">
        <v>521</v>
      </c>
      <c r="B86" s="13">
        <v>1</v>
      </c>
      <c r="C86" s="13"/>
      <c r="D86" s="5">
        <v>1</v>
      </c>
      <c r="E86" s="29" t="s">
        <v>286</v>
      </c>
      <c r="F86" s="33" t="s">
        <v>310</v>
      </c>
      <c r="G86" s="37">
        <v>6510</v>
      </c>
      <c r="H86" s="37">
        <v>210</v>
      </c>
      <c r="I86" s="37"/>
      <c r="J86" s="37"/>
      <c r="K86" s="37"/>
      <c r="L86" s="37">
        <f>G86-H86+I86</f>
        <v>6300</v>
      </c>
      <c r="M86" s="11"/>
      <c r="N86" s="203"/>
    </row>
    <row r="87" spans="1:13" ht="25.5" customHeight="1" thickTop="1">
      <c r="A87" s="112"/>
      <c r="B87" s="108">
        <f>SUM(B86:B86)</f>
        <v>1</v>
      </c>
      <c r="C87" s="108">
        <f>SUM(C86:C86)</f>
        <v>0</v>
      </c>
      <c r="D87" s="108">
        <f>D86</f>
        <v>1</v>
      </c>
      <c r="E87" s="113"/>
      <c r="F87" s="108" t="s">
        <v>7</v>
      </c>
      <c r="G87" s="118">
        <f aca="true" t="shared" si="5" ref="G87:L87">SUM(G86:G86)</f>
        <v>6510</v>
      </c>
      <c r="H87" s="118">
        <f t="shared" si="5"/>
        <v>210</v>
      </c>
      <c r="I87" s="118">
        <f t="shared" si="5"/>
        <v>0</v>
      </c>
      <c r="J87" s="118">
        <f t="shared" si="5"/>
        <v>0</v>
      </c>
      <c r="K87" s="118">
        <f t="shared" si="5"/>
        <v>0</v>
      </c>
      <c r="L87" s="118">
        <f t="shared" si="5"/>
        <v>6300</v>
      </c>
      <c r="M87" s="120"/>
    </row>
    <row r="88" spans="1:13" ht="15" customHeight="1">
      <c r="A88" s="273" t="s">
        <v>10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</row>
    <row r="89" spans="1:13" ht="15" customHeight="1">
      <c r="A89" s="273" t="s">
        <v>410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</row>
    <row r="90" spans="1:13" ht="15" customHeight="1">
      <c r="A90" s="273" t="str">
        <f>A3</f>
        <v>Nómina que corresponde a la 1RA (PRIMERA) quincena del mes de MAYO de 2019.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</row>
    <row r="91" spans="1:13" ht="15" customHeight="1">
      <c r="A91" s="274" t="s">
        <v>455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</row>
    <row r="92" spans="1:13" ht="24.75" customHeight="1">
      <c r="A92" s="48" t="s">
        <v>8</v>
      </c>
      <c r="B92" s="44" t="s">
        <v>25</v>
      </c>
      <c r="C92" s="44" t="s">
        <v>19</v>
      </c>
      <c r="D92" s="44" t="s">
        <v>20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76</v>
      </c>
      <c r="K92" s="187" t="s">
        <v>300</v>
      </c>
      <c r="L92" s="48" t="s">
        <v>5</v>
      </c>
      <c r="M92" s="48" t="s">
        <v>6</v>
      </c>
    </row>
    <row r="93" spans="1:13" ht="51" customHeight="1" thickBot="1">
      <c r="A93" s="54" t="s">
        <v>522</v>
      </c>
      <c r="B93" s="54">
        <v>1</v>
      </c>
      <c r="C93" s="54">
        <v>1</v>
      </c>
      <c r="D93" s="242"/>
      <c r="E93" s="67" t="s">
        <v>387</v>
      </c>
      <c r="F93" s="68" t="s">
        <v>39</v>
      </c>
      <c r="G93" s="69">
        <v>9105</v>
      </c>
      <c r="H93" s="69">
        <v>420</v>
      </c>
      <c r="I93" s="69"/>
      <c r="J93" s="69"/>
      <c r="K93" s="69"/>
      <c r="L93" s="69">
        <f>G93-H93+I93</f>
        <v>8685</v>
      </c>
      <c r="M93" s="63"/>
    </row>
    <row r="94" spans="1:13" ht="51" customHeight="1" thickBot="1">
      <c r="A94" s="54" t="s">
        <v>523</v>
      </c>
      <c r="B94" s="5">
        <v>1</v>
      </c>
      <c r="C94" s="5"/>
      <c r="D94" s="5">
        <v>1</v>
      </c>
      <c r="E94" s="80" t="s">
        <v>74</v>
      </c>
      <c r="F94" s="78" t="s">
        <v>12</v>
      </c>
      <c r="G94" s="37">
        <v>4300</v>
      </c>
      <c r="H94" s="37"/>
      <c r="I94" s="37">
        <v>90</v>
      </c>
      <c r="J94" s="37"/>
      <c r="K94" s="37"/>
      <c r="L94" s="37">
        <f>G94-H94+I94+J94+K94</f>
        <v>4390</v>
      </c>
      <c r="M94" s="51"/>
    </row>
    <row r="95" spans="1:13" ht="51" customHeight="1" thickBot="1">
      <c r="A95" s="54" t="s">
        <v>524</v>
      </c>
      <c r="B95" s="5">
        <v>1</v>
      </c>
      <c r="C95" s="5">
        <v>1</v>
      </c>
      <c r="D95" s="5"/>
      <c r="E95" s="29" t="s">
        <v>31</v>
      </c>
      <c r="F95" s="62" t="s">
        <v>36</v>
      </c>
      <c r="G95" s="34">
        <v>5810</v>
      </c>
      <c r="H95" s="34">
        <v>175</v>
      </c>
      <c r="I95" s="34"/>
      <c r="J95" s="34"/>
      <c r="K95" s="34"/>
      <c r="L95" s="53">
        <f>G95-H95+I95+K95</f>
        <v>5635</v>
      </c>
      <c r="M95" s="52"/>
    </row>
    <row r="96" spans="1:13" ht="51" customHeight="1" thickBot="1">
      <c r="A96" s="54" t="s">
        <v>525</v>
      </c>
      <c r="B96" s="5">
        <v>1</v>
      </c>
      <c r="C96" s="5">
        <v>1</v>
      </c>
      <c r="D96" s="5"/>
      <c r="E96" s="29" t="s">
        <v>32</v>
      </c>
      <c r="F96" s="62" t="s">
        <v>36</v>
      </c>
      <c r="G96" s="34">
        <v>4345</v>
      </c>
      <c r="H96" s="34"/>
      <c r="I96" s="34">
        <v>90</v>
      </c>
      <c r="J96" s="34"/>
      <c r="K96" s="34"/>
      <c r="L96" s="53">
        <f>G96-H96+I96+K96</f>
        <v>4435</v>
      </c>
      <c r="M96" s="22"/>
    </row>
    <row r="97" spans="1:13" ht="51" customHeight="1" thickBot="1">
      <c r="A97" s="54" t="s">
        <v>526</v>
      </c>
      <c r="B97" s="5">
        <v>1</v>
      </c>
      <c r="C97" s="5">
        <v>1</v>
      </c>
      <c r="D97" s="5"/>
      <c r="E97" s="29" t="s">
        <v>33</v>
      </c>
      <c r="F97" s="62" t="s">
        <v>36</v>
      </c>
      <c r="G97" s="37">
        <v>4345</v>
      </c>
      <c r="H97" s="37"/>
      <c r="I97" s="37">
        <v>90</v>
      </c>
      <c r="J97" s="37"/>
      <c r="K97" s="37"/>
      <c r="L97" s="53">
        <f>G97-H97+I97+K97</f>
        <v>4435</v>
      </c>
      <c r="M97" s="43"/>
    </row>
    <row r="98" spans="1:13" ht="51" customHeight="1" thickBot="1">
      <c r="A98" s="54" t="s">
        <v>527</v>
      </c>
      <c r="B98" s="5">
        <v>1</v>
      </c>
      <c r="C98" s="5">
        <v>1</v>
      </c>
      <c r="D98" s="5"/>
      <c r="E98" s="29" t="s">
        <v>322</v>
      </c>
      <c r="F98" s="62" t="s">
        <v>36</v>
      </c>
      <c r="G98" s="37">
        <v>4130</v>
      </c>
      <c r="H98" s="37"/>
      <c r="I98" s="37">
        <v>90</v>
      </c>
      <c r="J98" s="37"/>
      <c r="K98" s="37"/>
      <c r="L98" s="41">
        <f>G98-H98+I98+K98</f>
        <v>4220</v>
      </c>
      <c r="M98" s="43"/>
    </row>
    <row r="99" spans="1:13" ht="51" customHeight="1" thickBot="1">
      <c r="A99" s="54" t="s">
        <v>528</v>
      </c>
      <c r="B99" s="8">
        <v>1</v>
      </c>
      <c r="C99" s="8"/>
      <c r="D99" s="8">
        <v>1</v>
      </c>
      <c r="E99" s="49" t="s">
        <v>26</v>
      </c>
      <c r="F99" s="62" t="s">
        <v>36</v>
      </c>
      <c r="G99" s="41">
        <v>4190</v>
      </c>
      <c r="H99" s="41"/>
      <c r="I99" s="41">
        <v>90</v>
      </c>
      <c r="J99" s="41"/>
      <c r="K99" s="41"/>
      <c r="L99" s="41">
        <f>G99-H99+I99</f>
        <v>4280</v>
      </c>
      <c r="M99" s="18"/>
    </row>
    <row r="100" spans="1:13" ht="51" customHeight="1" thickBot="1">
      <c r="A100" s="54" t="s">
        <v>529</v>
      </c>
      <c r="B100" s="5">
        <v>1</v>
      </c>
      <c r="C100" s="5">
        <v>1</v>
      </c>
      <c r="D100" s="5"/>
      <c r="E100" s="29" t="s">
        <v>21</v>
      </c>
      <c r="F100" s="30" t="s">
        <v>428</v>
      </c>
      <c r="G100" s="146">
        <v>6285</v>
      </c>
      <c r="H100" s="146">
        <v>210</v>
      </c>
      <c r="I100" s="146"/>
      <c r="J100" s="146"/>
      <c r="K100" s="146"/>
      <c r="L100" s="146">
        <f>G100-H100+I100</f>
        <v>6075</v>
      </c>
      <c r="M100" s="16"/>
    </row>
    <row r="101" spans="1:13" ht="25.5" customHeight="1" thickTop="1">
      <c r="A101" s="112"/>
      <c r="B101" s="108">
        <f>SUM(B93:B100)</f>
        <v>8</v>
      </c>
      <c r="C101" s="108">
        <f>SUM(C93:C100)</f>
        <v>6</v>
      </c>
      <c r="D101" s="108">
        <f>SUM(D93:D99)</f>
        <v>2</v>
      </c>
      <c r="E101" s="113"/>
      <c r="F101" s="108" t="s">
        <v>7</v>
      </c>
      <c r="G101" s="107">
        <f>SUM(G93:G100)</f>
        <v>42510</v>
      </c>
      <c r="H101" s="107">
        <f>SUM(H93:H100)</f>
        <v>805</v>
      </c>
      <c r="I101" s="107">
        <f>SUM(I93:I100)</f>
        <v>450</v>
      </c>
      <c r="J101" s="107">
        <f>SUM(J93:J100)</f>
        <v>0</v>
      </c>
      <c r="K101" s="107">
        <f>SUM(K93:K100)</f>
        <v>0</v>
      </c>
      <c r="L101" s="107">
        <f>SUM(L93:L100)</f>
        <v>42155</v>
      </c>
      <c r="M101" s="120"/>
    </row>
    <row r="102" spans="1:13" ht="15" customHeight="1">
      <c r="A102" s="273" t="s">
        <v>10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</row>
    <row r="103" spans="1:13" ht="15" customHeight="1">
      <c r="A103" s="273" t="s">
        <v>410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</row>
    <row r="104" spans="1:13" ht="15" customHeight="1">
      <c r="A104" s="273" t="str">
        <f>A3</f>
        <v>Nómina que corresponde a la 1RA (PRIMERA) quincena del mes de MAYO de 2019.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</row>
    <row r="105" spans="1:13" ht="15" customHeight="1">
      <c r="A105" s="274" t="s">
        <v>456</v>
      </c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</row>
    <row r="106" spans="1:13" ht="24.75" customHeight="1">
      <c r="A106" s="48" t="s">
        <v>8</v>
      </c>
      <c r="B106" s="44" t="s">
        <v>25</v>
      </c>
      <c r="C106" s="44" t="s">
        <v>19</v>
      </c>
      <c r="D106" s="44" t="s">
        <v>20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76</v>
      </c>
      <c r="K106" s="187" t="s">
        <v>300</v>
      </c>
      <c r="L106" s="48" t="s">
        <v>5</v>
      </c>
      <c r="M106" s="48" t="s">
        <v>6</v>
      </c>
    </row>
    <row r="107" spans="1:13" ht="51" customHeight="1" thickBot="1">
      <c r="A107" s="54" t="s">
        <v>530</v>
      </c>
      <c r="B107" s="54">
        <v>1</v>
      </c>
      <c r="C107" s="54">
        <v>1</v>
      </c>
      <c r="D107" s="54"/>
      <c r="E107" s="64" t="s">
        <v>34</v>
      </c>
      <c r="F107" s="58" t="s">
        <v>39</v>
      </c>
      <c r="G107" s="55">
        <v>6650</v>
      </c>
      <c r="H107" s="55">
        <v>420</v>
      </c>
      <c r="I107" s="55"/>
      <c r="J107" s="55"/>
      <c r="K107" s="55"/>
      <c r="L107" s="55">
        <f>G107-H107+I107</f>
        <v>6230</v>
      </c>
      <c r="M107" s="63"/>
    </row>
    <row r="108" spans="1:13" ht="51" customHeight="1" thickBot="1">
      <c r="A108" s="54" t="s">
        <v>531</v>
      </c>
      <c r="B108" s="8">
        <v>1</v>
      </c>
      <c r="C108" s="8">
        <v>1</v>
      </c>
      <c r="D108" s="8"/>
      <c r="E108" s="191" t="s">
        <v>307</v>
      </c>
      <c r="F108" s="79" t="s">
        <v>313</v>
      </c>
      <c r="G108" s="53">
        <v>4600</v>
      </c>
      <c r="H108" s="53"/>
      <c r="I108" s="53">
        <v>100</v>
      </c>
      <c r="J108" s="53"/>
      <c r="K108" s="53"/>
      <c r="L108" s="34">
        <f>G108-H108+I108</f>
        <v>4700</v>
      </c>
      <c r="M108" s="194"/>
    </row>
    <row r="109" spans="1:13" ht="51" customHeight="1" thickBot="1">
      <c r="A109" s="54" t="s">
        <v>532</v>
      </c>
      <c r="B109" s="5">
        <v>1</v>
      </c>
      <c r="C109" s="5">
        <v>1</v>
      </c>
      <c r="D109" s="5"/>
      <c r="E109" s="29" t="s">
        <v>255</v>
      </c>
      <c r="F109" s="33" t="s">
        <v>368</v>
      </c>
      <c r="G109" s="37">
        <v>3655</v>
      </c>
      <c r="H109" s="37"/>
      <c r="I109" s="37">
        <v>110</v>
      </c>
      <c r="J109" s="37"/>
      <c r="K109" s="37"/>
      <c r="L109" s="34">
        <f>G109-H109+I109</f>
        <v>3765</v>
      </c>
      <c r="M109" s="43"/>
    </row>
    <row r="110" spans="1:13" ht="51" customHeight="1" thickBot="1">
      <c r="A110" s="54" t="s">
        <v>533</v>
      </c>
      <c r="B110" s="13">
        <v>1</v>
      </c>
      <c r="C110" s="13">
        <v>1</v>
      </c>
      <c r="D110" s="95"/>
      <c r="E110" s="80" t="s">
        <v>273</v>
      </c>
      <c r="F110" s="84" t="s">
        <v>313</v>
      </c>
      <c r="G110" s="37">
        <v>4615</v>
      </c>
      <c r="H110" s="37">
        <v>147</v>
      </c>
      <c r="I110" s="37"/>
      <c r="J110" s="37"/>
      <c r="K110" s="37"/>
      <c r="L110" s="37">
        <f>G110-H110+I110</f>
        <v>4468</v>
      </c>
      <c r="M110" s="43"/>
    </row>
    <row r="111" spans="1:13" ht="25.5" customHeight="1" thickTop="1">
      <c r="A111" s="112"/>
      <c r="B111" s="108">
        <f>SUM(B107:B110)</f>
        <v>4</v>
      </c>
      <c r="C111" s="108">
        <f>SUM(C107:C110)</f>
        <v>4</v>
      </c>
      <c r="D111" s="108">
        <f>SUM(D107:D110)</f>
        <v>0</v>
      </c>
      <c r="E111" s="113"/>
      <c r="F111" s="108" t="s">
        <v>7</v>
      </c>
      <c r="G111" s="118">
        <f>SUM(G107:G110)</f>
        <v>19520</v>
      </c>
      <c r="H111" s="118">
        <f>SUM(H107:H110)</f>
        <v>567</v>
      </c>
      <c r="I111" s="118">
        <f>SUM(I107:I110)</f>
        <v>210</v>
      </c>
      <c r="J111" s="118">
        <f>SUM(J107:J110)</f>
        <v>0</v>
      </c>
      <c r="K111" s="118">
        <f>SUM(K107:K110)</f>
        <v>0</v>
      </c>
      <c r="L111" s="118">
        <f>SUM(L107:L110)</f>
        <v>19163</v>
      </c>
      <c r="M111" s="120"/>
    </row>
    <row r="112" spans="1:13" ht="15" customHeight="1">
      <c r="A112" s="273" t="s">
        <v>10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</row>
    <row r="113" spans="1:13" ht="15" customHeight="1">
      <c r="A113" s="273" t="s">
        <v>410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</row>
    <row r="114" spans="1:13" ht="15" customHeight="1">
      <c r="A114" s="273" t="str">
        <f>A3</f>
        <v>Nómina que corresponde a la 1RA (PRIMERA) quincena del mes de MAYO de 2019.</v>
      </c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</row>
    <row r="115" spans="1:13" ht="15" customHeight="1">
      <c r="A115" s="274" t="s">
        <v>457</v>
      </c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</row>
    <row r="116" spans="1:13" ht="24.75" customHeight="1">
      <c r="A116" s="48" t="s">
        <v>8</v>
      </c>
      <c r="B116" s="44" t="s">
        <v>25</v>
      </c>
      <c r="C116" s="44" t="s">
        <v>19</v>
      </c>
      <c r="D116" s="44" t="s">
        <v>20</v>
      </c>
      <c r="E116" s="48" t="s">
        <v>0</v>
      </c>
      <c r="F116" s="48" t="s">
        <v>1</v>
      </c>
      <c r="G116" s="48" t="s">
        <v>2</v>
      </c>
      <c r="H116" s="48" t="s">
        <v>3</v>
      </c>
      <c r="I116" s="48" t="s">
        <v>4</v>
      </c>
      <c r="J116" s="81" t="s">
        <v>76</v>
      </c>
      <c r="K116" s="187" t="s">
        <v>300</v>
      </c>
      <c r="L116" s="48" t="s">
        <v>5</v>
      </c>
      <c r="M116" s="48" t="s">
        <v>6</v>
      </c>
    </row>
    <row r="117" spans="1:13" ht="9.75" customHeight="1">
      <c r="A117" s="54"/>
      <c r="B117" s="54"/>
      <c r="C117" s="54"/>
      <c r="D117" s="54"/>
      <c r="E117" s="243"/>
      <c r="F117" s="58"/>
      <c r="G117" s="55"/>
      <c r="H117" s="55"/>
      <c r="I117" s="55"/>
      <c r="J117" s="55"/>
      <c r="K117" s="55"/>
      <c r="L117" s="55"/>
      <c r="M117" s="264"/>
    </row>
    <row r="118" spans="1:13" ht="51" customHeight="1" thickBot="1">
      <c r="A118" s="5" t="s">
        <v>534</v>
      </c>
      <c r="B118" s="5">
        <v>1</v>
      </c>
      <c r="C118" s="5">
        <v>1</v>
      </c>
      <c r="D118" s="5"/>
      <c r="E118" s="29" t="s">
        <v>40</v>
      </c>
      <c r="F118" s="31" t="s">
        <v>15</v>
      </c>
      <c r="G118" s="37">
        <v>4620</v>
      </c>
      <c r="H118" s="34"/>
      <c r="I118" s="34">
        <v>110</v>
      </c>
      <c r="J118" s="34"/>
      <c r="K118" s="34"/>
      <c r="L118" s="34">
        <f>G118-H118+I118</f>
        <v>4730</v>
      </c>
      <c r="M118" s="11"/>
    </row>
    <row r="119" spans="1:13" ht="51" customHeight="1" thickBot="1">
      <c r="A119" s="5" t="s">
        <v>535</v>
      </c>
      <c r="B119" s="5">
        <v>1</v>
      </c>
      <c r="C119" s="5"/>
      <c r="D119" s="5">
        <v>1</v>
      </c>
      <c r="E119" s="147" t="s">
        <v>296</v>
      </c>
      <c r="F119" s="31" t="s">
        <v>12</v>
      </c>
      <c r="G119" s="34">
        <v>3560</v>
      </c>
      <c r="H119" s="34"/>
      <c r="I119" s="34">
        <v>56</v>
      </c>
      <c r="J119" s="37"/>
      <c r="K119" s="37"/>
      <c r="L119" s="37">
        <f>G119-H119+I119</f>
        <v>3616</v>
      </c>
      <c r="M119" s="43"/>
    </row>
    <row r="120" spans="1:13" ht="51" customHeight="1" thickBot="1">
      <c r="A120" s="5" t="s">
        <v>536</v>
      </c>
      <c r="B120" s="5">
        <v>1</v>
      </c>
      <c r="C120" s="5">
        <v>1</v>
      </c>
      <c r="D120" s="5"/>
      <c r="E120" s="29" t="s">
        <v>334</v>
      </c>
      <c r="F120" s="30" t="s">
        <v>190</v>
      </c>
      <c r="G120" s="37">
        <v>1815</v>
      </c>
      <c r="H120" s="37"/>
      <c r="I120" s="37">
        <v>167</v>
      </c>
      <c r="J120" s="37"/>
      <c r="K120" s="37"/>
      <c r="L120" s="37">
        <f>G120-H120+I120</f>
        <v>1982</v>
      </c>
      <c r="M120" s="43"/>
    </row>
    <row r="121" spans="1:13" ht="51" customHeight="1" thickBot="1">
      <c r="A121" s="5" t="s">
        <v>537</v>
      </c>
      <c r="B121" s="5">
        <v>1</v>
      </c>
      <c r="C121" s="5">
        <v>1</v>
      </c>
      <c r="D121" s="5"/>
      <c r="E121" s="80" t="s">
        <v>119</v>
      </c>
      <c r="F121" s="31" t="s">
        <v>44</v>
      </c>
      <c r="G121" s="37">
        <v>4005</v>
      </c>
      <c r="H121" s="37"/>
      <c r="I121" s="37">
        <v>90</v>
      </c>
      <c r="J121" s="37"/>
      <c r="K121" s="37"/>
      <c r="L121" s="37">
        <f>G121-H121+I121</f>
        <v>4095</v>
      </c>
      <c r="M121" s="43"/>
    </row>
    <row r="122" spans="1:13" ht="51" customHeight="1" thickBot="1">
      <c r="A122" s="5" t="s">
        <v>538</v>
      </c>
      <c r="B122" s="5">
        <v>1</v>
      </c>
      <c r="C122" s="5"/>
      <c r="D122" s="5">
        <v>1</v>
      </c>
      <c r="E122" s="77" t="s">
        <v>75</v>
      </c>
      <c r="F122" s="259" t="s">
        <v>44</v>
      </c>
      <c r="G122" s="41">
        <v>2500</v>
      </c>
      <c r="H122" s="41"/>
      <c r="I122" s="41">
        <v>167</v>
      </c>
      <c r="J122" s="41"/>
      <c r="K122" s="41"/>
      <c r="L122" s="37">
        <f>G122-H122+I122+J122+K122</f>
        <v>2667</v>
      </c>
      <c r="M122" s="43"/>
    </row>
    <row r="123" spans="1:13" ht="25.5" customHeight="1">
      <c r="A123" s="112"/>
      <c r="B123" s="108">
        <f>SUM(B117:B122)</f>
        <v>5</v>
      </c>
      <c r="C123" s="108">
        <f>SUM(C117:C122)</f>
        <v>3</v>
      </c>
      <c r="D123" s="108">
        <f>SUM(D117:D122)</f>
        <v>2</v>
      </c>
      <c r="E123" s="113"/>
      <c r="F123" s="108" t="s">
        <v>7</v>
      </c>
      <c r="G123" s="107">
        <f aca="true" t="shared" si="6" ref="G123:L123">SUM(G117:G122)</f>
        <v>16500</v>
      </c>
      <c r="H123" s="107">
        <f t="shared" si="6"/>
        <v>0</v>
      </c>
      <c r="I123" s="107">
        <f t="shared" si="6"/>
        <v>590</v>
      </c>
      <c r="J123" s="107">
        <f t="shared" si="6"/>
        <v>0</v>
      </c>
      <c r="K123" s="107">
        <f t="shared" si="6"/>
        <v>0</v>
      </c>
      <c r="L123" s="107">
        <f t="shared" si="6"/>
        <v>17090</v>
      </c>
      <c r="M123" s="120"/>
    </row>
    <row r="124" spans="1:13" ht="15" customHeight="1">
      <c r="A124" s="273" t="s">
        <v>321</v>
      </c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</row>
    <row r="125" spans="1:13" ht="15" customHeight="1">
      <c r="A125" s="273" t="s">
        <v>410</v>
      </c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</row>
    <row r="126" spans="1:13" ht="15" customHeight="1">
      <c r="A126" s="273" t="str">
        <f>A3</f>
        <v>Nómina que corresponde a la 1RA (PRIMERA) quincena del mes de MAYO de 2019.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</row>
    <row r="127" spans="1:13" ht="15" customHeight="1">
      <c r="A127" s="274" t="s">
        <v>458</v>
      </c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</row>
    <row r="128" spans="1:13" ht="24.75" customHeight="1">
      <c r="A128" s="48" t="s">
        <v>8</v>
      </c>
      <c r="B128" s="44" t="s">
        <v>25</v>
      </c>
      <c r="C128" s="44" t="s">
        <v>19</v>
      </c>
      <c r="D128" s="44" t="s">
        <v>20</v>
      </c>
      <c r="E128" s="48" t="s">
        <v>0</v>
      </c>
      <c r="F128" s="48" t="s">
        <v>1</v>
      </c>
      <c r="G128" s="48" t="s">
        <v>2</v>
      </c>
      <c r="H128" s="48" t="s">
        <v>3</v>
      </c>
      <c r="I128" s="48" t="s">
        <v>4</v>
      </c>
      <c r="J128" s="81" t="s">
        <v>76</v>
      </c>
      <c r="K128" s="187" t="s">
        <v>300</v>
      </c>
      <c r="L128" s="48" t="s">
        <v>5</v>
      </c>
      <c r="M128" s="48" t="s">
        <v>6</v>
      </c>
    </row>
    <row r="129" spans="1:13" ht="51" customHeight="1" thickBot="1">
      <c r="A129" s="54" t="s">
        <v>539</v>
      </c>
      <c r="B129" s="54">
        <v>1</v>
      </c>
      <c r="C129" s="54">
        <v>1</v>
      </c>
      <c r="D129" s="54"/>
      <c r="E129" s="243" t="s">
        <v>361</v>
      </c>
      <c r="F129" s="58" t="s">
        <v>39</v>
      </c>
      <c r="G129" s="55">
        <v>9105</v>
      </c>
      <c r="H129" s="55">
        <v>420</v>
      </c>
      <c r="I129" s="55"/>
      <c r="J129" s="55"/>
      <c r="K129" s="55"/>
      <c r="L129" s="55">
        <f>G129-H129+I129</f>
        <v>8685</v>
      </c>
      <c r="M129" s="65"/>
    </row>
    <row r="130" spans="1:13" ht="51" customHeight="1" thickBot="1">
      <c r="A130" s="54" t="s">
        <v>540</v>
      </c>
      <c r="B130" s="5">
        <v>1</v>
      </c>
      <c r="C130" s="5">
        <v>1</v>
      </c>
      <c r="D130" s="5"/>
      <c r="E130" s="29" t="s">
        <v>45</v>
      </c>
      <c r="F130" s="31" t="s">
        <v>46</v>
      </c>
      <c r="G130" s="37">
        <v>5230</v>
      </c>
      <c r="H130" s="34">
        <v>285</v>
      </c>
      <c r="I130" s="34"/>
      <c r="J130" s="34"/>
      <c r="K130" s="34"/>
      <c r="L130" s="34">
        <f>G130-H130+I130</f>
        <v>4945</v>
      </c>
      <c r="M130" s="43"/>
    </row>
    <row r="131" spans="1:13" ht="25.5" customHeight="1" thickTop="1">
      <c r="A131" s="112"/>
      <c r="B131" s="108">
        <f>SUM(B129:B130)</f>
        <v>2</v>
      </c>
      <c r="C131" s="108">
        <f>SUM(C129:C130)</f>
        <v>2</v>
      </c>
      <c r="D131" s="108">
        <f>SUM(D129:D130)</f>
        <v>0</v>
      </c>
      <c r="E131" s="121"/>
      <c r="F131" s="108" t="s">
        <v>7</v>
      </c>
      <c r="G131" s="118">
        <f aca="true" t="shared" si="7" ref="G131:L131">SUM(G129:G130)</f>
        <v>14335</v>
      </c>
      <c r="H131" s="118">
        <f t="shared" si="7"/>
        <v>705</v>
      </c>
      <c r="I131" s="118">
        <f t="shared" si="7"/>
        <v>0</v>
      </c>
      <c r="J131" s="118">
        <f t="shared" si="7"/>
        <v>0</v>
      </c>
      <c r="K131" s="118">
        <f t="shared" si="7"/>
        <v>0</v>
      </c>
      <c r="L131" s="118">
        <f t="shared" si="7"/>
        <v>13630</v>
      </c>
      <c r="M131" s="120"/>
    </row>
    <row r="132" spans="1:13" ht="15" customHeight="1">
      <c r="A132" s="273" t="s">
        <v>10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</row>
    <row r="133" spans="1:13" ht="15" customHeight="1">
      <c r="A133" s="273" t="s">
        <v>410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  <row r="134" spans="1:13" ht="15" customHeight="1">
      <c r="A134" s="273" t="str">
        <f>A3</f>
        <v>Nómina que corresponde a la 1RA (PRIMERA) quincena del mes de MAYO de 2019.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</row>
    <row r="135" spans="1:13" ht="15" customHeight="1">
      <c r="A135" s="274" t="s">
        <v>459</v>
      </c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</row>
    <row r="136" spans="1:13" ht="24.75" customHeight="1">
      <c r="A136" s="231" t="s">
        <v>8</v>
      </c>
      <c r="B136" s="232" t="s">
        <v>25</v>
      </c>
      <c r="C136" s="232" t="s">
        <v>19</v>
      </c>
      <c r="D136" s="232" t="s">
        <v>20</v>
      </c>
      <c r="E136" s="231" t="s">
        <v>0</v>
      </c>
      <c r="F136" s="231" t="s">
        <v>1</v>
      </c>
      <c r="G136" s="231" t="s">
        <v>2</v>
      </c>
      <c r="H136" s="231" t="s">
        <v>3</v>
      </c>
      <c r="I136" s="231" t="s">
        <v>4</v>
      </c>
      <c r="J136" s="81" t="s">
        <v>76</v>
      </c>
      <c r="K136" s="187" t="s">
        <v>300</v>
      </c>
      <c r="L136" s="231" t="s">
        <v>5</v>
      </c>
      <c r="M136" s="231" t="s">
        <v>6</v>
      </c>
    </row>
    <row r="137" spans="1:13" ht="50.25" customHeight="1" thickBot="1">
      <c r="A137" s="54" t="s">
        <v>541</v>
      </c>
      <c r="B137" s="54">
        <v>1</v>
      </c>
      <c r="C137" s="54"/>
      <c r="D137" s="54">
        <v>1</v>
      </c>
      <c r="E137" s="243" t="s">
        <v>388</v>
      </c>
      <c r="F137" s="58" t="s">
        <v>39</v>
      </c>
      <c r="G137" s="55">
        <v>9105</v>
      </c>
      <c r="H137" s="55">
        <v>420</v>
      </c>
      <c r="I137" s="55"/>
      <c r="J137" s="55"/>
      <c r="K137" s="55"/>
      <c r="L137" s="55">
        <f>G137-H137+I137</f>
        <v>8685</v>
      </c>
      <c r="M137" s="63"/>
    </row>
    <row r="138" spans="1:13" ht="51" customHeight="1" thickBot="1">
      <c r="A138" s="54" t="s">
        <v>542</v>
      </c>
      <c r="B138" s="5">
        <v>1</v>
      </c>
      <c r="C138" s="5">
        <v>1</v>
      </c>
      <c r="D138" s="5"/>
      <c r="E138" s="29" t="s">
        <v>89</v>
      </c>
      <c r="F138" s="30" t="s">
        <v>94</v>
      </c>
      <c r="G138" s="37">
        <v>5550</v>
      </c>
      <c r="H138" s="37">
        <v>435</v>
      </c>
      <c r="I138" s="37"/>
      <c r="J138" s="37"/>
      <c r="K138" s="37"/>
      <c r="L138" s="34">
        <f>G138-H138+I138+J138+K138</f>
        <v>5115</v>
      </c>
      <c r="M138" s="238"/>
    </row>
    <row r="139" spans="1:13" ht="51" customHeight="1" thickBot="1">
      <c r="A139" s="54" t="s">
        <v>543</v>
      </c>
      <c r="B139" s="5">
        <v>1</v>
      </c>
      <c r="C139" s="5">
        <v>1</v>
      </c>
      <c r="D139" s="5"/>
      <c r="E139" s="49" t="s">
        <v>90</v>
      </c>
      <c r="F139" s="30" t="s">
        <v>94</v>
      </c>
      <c r="G139" s="41">
        <v>5550</v>
      </c>
      <c r="H139" s="41">
        <v>435</v>
      </c>
      <c r="I139" s="41"/>
      <c r="J139" s="41"/>
      <c r="K139" s="41"/>
      <c r="L139" s="34">
        <f>G139-H139+I139+J139+K139</f>
        <v>5115</v>
      </c>
      <c r="M139" s="43"/>
    </row>
    <row r="140" spans="1:13" ht="51" customHeight="1" thickBot="1">
      <c r="A140" s="54" t="s">
        <v>544</v>
      </c>
      <c r="B140" s="13">
        <v>1</v>
      </c>
      <c r="C140" s="13">
        <v>1</v>
      </c>
      <c r="D140" s="13"/>
      <c r="E140" s="85" t="s">
        <v>91</v>
      </c>
      <c r="F140" s="30" t="s">
        <v>94</v>
      </c>
      <c r="G140" s="88">
        <v>5650</v>
      </c>
      <c r="H140" s="41">
        <v>435</v>
      </c>
      <c r="I140" s="88"/>
      <c r="J140" s="88"/>
      <c r="K140" s="88"/>
      <c r="L140" s="34">
        <f>G140-H140+I140+J140+K140</f>
        <v>5215</v>
      </c>
      <c r="M140" s="66"/>
    </row>
    <row r="141" spans="1:13" ht="51" customHeight="1" thickBot="1">
      <c r="A141" s="54" t="s">
        <v>545</v>
      </c>
      <c r="B141" s="13">
        <v>1</v>
      </c>
      <c r="C141" s="13">
        <v>1</v>
      </c>
      <c r="D141" s="13"/>
      <c r="E141" s="260" t="s">
        <v>92</v>
      </c>
      <c r="F141" s="258" t="s">
        <v>95</v>
      </c>
      <c r="G141" s="89">
        <v>4110</v>
      </c>
      <c r="H141" s="86"/>
      <c r="I141" s="89">
        <v>90</v>
      </c>
      <c r="J141" s="89"/>
      <c r="K141" s="89"/>
      <c r="L141" s="34">
        <f>G141-H141+I141+J141+K141</f>
        <v>4200</v>
      </c>
      <c r="M141" s="66"/>
    </row>
    <row r="142" spans="1:13" ht="51" customHeight="1" thickBot="1">
      <c r="A142" s="54" t="s">
        <v>546</v>
      </c>
      <c r="B142" s="5">
        <v>1</v>
      </c>
      <c r="C142" s="5">
        <v>1</v>
      </c>
      <c r="D142" s="5"/>
      <c r="E142" s="39" t="s">
        <v>93</v>
      </c>
      <c r="F142" s="30" t="s">
        <v>94</v>
      </c>
      <c r="G142" s="37">
        <v>5440</v>
      </c>
      <c r="H142" s="37">
        <v>435</v>
      </c>
      <c r="I142" s="89"/>
      <c r="J142" s="89"/>
      <c r="K142" s="89"/>
      <c r="L142" s="34">
        <f>G142-H142+I142+J142+K142</f>
        <v>5005</v>
      </c>
      <c r="M142" s="66"/>
    </row>
    <row r="143" spans="1:13" ht="51" customHeight="1" thickBot="1">
      <c r="A143" s="54" t="s">
        <v>547</v>
      </c>
      <c r="B143" s="5">
        <v>1</v>
      </c>
      <c r="C143" s="5">
        <v>1</v>
      </c>
      <c r="D143" s="5"/>
      <c r="E143" s="80" t="s">
        <v>411</v>
      </c>
      <c r="F143" s="268" t="s">
        <v>412</v>
      </c>
      <c r="G143" s="37">
        <v>3510</v>
      </c>
      <c r="H143" s="37"/>
      <c r="I143" s="41">
        <v>90</v>
      </c>
      <c r="J143" s="41"/>
      <c r="K143" s="41"/>
      <c r="L143" s="41">
        <f>G143-H143+I143+J143</f>
        <v>3600</v>
      </c>
      <c r="M143" s="66"/>
    </row>
    <row r="144" spans="1:13" ht="25.5" customHeight="1">
      <c r="A144" s="112"/>
      <c r="B144" s="108">
        <f>SUM(B137:B143)</f>
        <v>7</v>
      </c>
      <c r="C144" s="108">
        <f>SUM(C137:C143)</f>
        <v>6</v>
      </c>
      <c r="D144" s="108">
        <f>SUM(D137:D142)</f>
        <v>1</v>
      </c>
      <c r="E144" s="113"/>
      <c r="F144" s="108" t="s">
        <v>7</v>
      </c>
      <c r="G144" s="107">
        <f>SUM(G137:G143)</f>
        <v>38915</v>
      </c>
      <c r="H144" s="107">
        <f>SUM(H137:H143)</f>
        <v>2160</v>
      </c>
      <c r="I144" s="107">
        <f>SUM(I137:I143)</f>
        <v>180</v>
      </c>
      <c r="J144" s="107">
        <f>SUM(J137:J143)</f>
        <v>0</v>
      </c>
      <c r="K144" s="107">
        <f>SUM(K137:K143)</f>
        <v>0</v>
      </c>
      <c r="L144" s="107">
        <f>SUM(L137:L143)</f>
        <v>36935</v>
      </c>
      <c r="M144" s="120"/>
    </row>
    <row r="145" spans="1:13" ht="15" customHeight="1">
      <c r="A145" s="273" t="s">
        <v>10</v>
      </c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</row>
    <row r="146" spans="1:13" ht="15" customHeight="1">
      <c r="A146" s="273" t="s">
        <v>410</v>
      </c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</row>
    <row r="147" spans="1:13" ht="15" customHeight="1">
      <c r="A147" s="273" t="str">
        <f>A3</f>
        <v>Nómina que corresponde a la 1RA (PRIMERA) quincena del mes de MAYO de 2019.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</row>
    <row r="148" spans="1:13" ht="15" customHeight="1">
      <c r="A148" s="274" t="s">
        <v>460</v>
      </c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</row>
    <row r="149" spans="1:13" ht="24.75" customHeight="1">
      <c r="A149" s="48" t="s">
        <v>8</v>
      </c>
      <c r="B149" s="44" t="s">
        <v>25</v>
      </c>
      <c r="C149" s="44" t="s">
        <v>19</v>
      </c>
      <c r="D149" s="44" t="s">
        <v>20</v>
      </c>
      <c r="E149" s="48" t="s">
        <v>0</v>
      </c>
      <c r="F149" s="48" t="s">
        <v>1</v>
      </c>
      <c r="G149" s="48" t="s">
        <v>2</v>
      </c>
      <c r="H149" s="48" t="s">
        <v>3</v>
      </c>
      <c r="I149" s="48" t="s">
        <v>4</v>
      </c>
      <c r="J149" s="81" t="s">
        <v>76</v>
      </c>
      <c r="K149" s="187" t="s">
        <v>300</v>
      </c>
      <c r="L149" s="48" t="s">
        <v>5</v>
      </c>
      <c r="M149" s="48" t="s">
        <v>6</v>
      </c>
    </row>
    <row r="150" spans="1:13" ht="51" customHeight="1" thickBot="1">
      <c r="A150" s="54" t="s">
        <v>548</v>
      </c>
      <c r="B150" s="54">
        <v>1</v>
      </c>
      <c r="C150" s="54">
        <v>1</v>
      </c>
      <c r="D150" s="54"/>
      <c r="E150" s="67" t="s">
        <v>391</v>
      </c>
      <c r="F150" s="58" t="s">
        <v>39</v>
      </c>
      <c r="G150" s="55">
        <v>9105</v>
      </c>
      <c r="H150" s="55">
        <v>420</v>
      </c>
      <c r="I150" s="55"/>
      <c r="J150" s="55"/>
      <c r="K150" s="55"/>
      <c r="L150" s="55">
        <f>G150-H150+I150+J150+K150</f>
        <v>8685</v>
      </c>
      <c r="M150" s="237"/>
    </row>
    <row r="151" spans="1:13" ht="51" customHeight="1" thickBot="1">
      <c r="A151" s="54" t="s">
        <v>549</v>
      </c>
      <c r="B151" s="5">
        <v>1</v>
      </c>
      <c r="C151" s="5"/>
      <c r="D151" s="5">
        <v>1</v>
      </c>
      <c r="E151" s="29" t="s">
        <v>48</v>
      </c>
      <c r="F151" s="31" t="s">
        <v>12</v>
      </c>
      <c r="G151" s="37">
        <v>5435</v>
      </c>
      <c r="H151" s="37">
        <v>175</v>
      </c>
      <c r="I151" s="37"/>
      <c r="J151" s="37"/>
      <c r="K151" s="37"/>
      <c r="L151" s="37">
        <f>G151-H151+I151</f>
        <v>5260</v>
      </c>
      <c r="M151" s="43"/>
    </row>
    <row r="152" spans="1:13" ht="51" customHeight="1" thickBot="1">
      <c r="A152" s="54" t="s">
        <v>550</v>
      </c>
      <c r="B152" s="5">
        <v>1</v>
      </c>
      <c r="C152" s="5">
        <v>1</v>
      </c>
      <c r="D152" s="5"/>
      <c r="E152" s="29" t="s">
        <v>186</v>
      </c>
      <c r="F152" s="30" t="s">
        <v>47</v>
      </c>
      <c r="G152" s="37">
        <v>5660</v>
      </c>
      <c r="H152" s="37">
        <v>175</v>
      </c>
      <c r="I152" s="37"/>
      <c r="J152" s="37"/>
      <c r="K152" s="37"/>
      <c r="L152" s="37">
        <f>G152-H152+I152</f>
        <v>5485</v>
      </c>
      <c r="M152" s="43"/>
    </row>
    <row r="153" spans="1:13" ht="51" customHeight="1" thickBot="1">
      <c r="A153" s="54" t="s">
        <v>551</v>
      </c>
      <c r="B153" s="5">
        <v>1</v>
      </c>
      <c r="C153" s="5">
        <v>1</v>
      </c>
      <c r="D153" s="5"/>
      <c r="E153" s="29" t="s">
        <v>257</v>
      </c>
      <c r="F153" s="30" t="s">
        <v>251</v>
      </c>
      <c r="G153" s="37">
        <v>4190</v>
      </c>
      <c r="H153" s="37"/>
      <c r="I153" s="37">
        <v>111</v>
      </c>
      <c r="J153" s="37"/>
      <c r="K153" s="37"/>
      <c r="L153" s="37">
        <f>G153-H153+I153</f>
        <v>4301</v>
      </c>
      <c r="M153" s="43"/>
    </row>
    <row r="154" spans="1:13" ht="51" customHeight="1" thickBot="1">
      <c r="A154" s="54" t="s">
        <v>552</v>
      </c>
      <c r="B154" s="5">
        <v>1</v>
      </c>
      <c r="C154" s="5"/>
      <c r="D154" s="5">
        <v>1</v>
      </c>
      <c r="E154" s="29" t="s">
        <v>282</v>
      </c>
      <c r="F154" s="30" t="s">
        <v>421</v>
      </c>
      <c r="G154" s="146">
        <v>6565</v>
      </c>
      <c r="H154" s="146">
        <v>395</v>
      </c>
      <c r="I154" s="146"/>
      <c r="J154" s="146"/>
      <c r="K154" s="146"/>
      <c r="L154" s="146">
        <f>G154-H154+I154</f>
        <v>6170</v>
      </c>
      <c r="M154" s="43"/>
    </row>
    <row r="155" spans="1:13" ht="25.5" customHeight="1" thickTop="1">
      <c r="A155" s="112"/>
      <c r="B155" s="108">
        <f>SUM(B150:B154)</f>
        <v>5</v>
      </c>
      <c r="C155" s="108">
        <f>SUM(C150:C154)</f>
        <v>3</v>
      </c>
      <c r="D155" s="108">
        <f>SUM(D150:D154)</f>
        <v>2</v>
      </c>
      <c r="E155" s="113"/>
      <c r="F155" s="108" t="s">
        <v>7</v>
      </c>
      <c r="G155" s="107">
        <f>SUM(G150:G154)</f>
        <v>30955</v>
      </c>
      <c r="H155" s="107">
        <f>SUM(H150:H154)</f>
        <v>1165</v>
      </c>
      <c r="I155" s="107">
        <f>SUM(I150:I154)</f>
        <v>111</v>
      </c>
      <c r="J155" s="107">
        <f>SUM(J150:J154)</f>
        <v>0</v>
      </c>
      <c r="K155" s="107">
        <f>SUM(K150:K154)</f>
        <v>0</v>
      </c>
      <c r="L155" s="107">
        <f>SUM(L150:L154)</f>
        <v>29901</v>
      </c>
      <c r="M155" s="120"/>
    </row>
    <row r="156" spans="1:13" ht="15" customHeight="1">
      <c r="A156" s="273" t="s">
        <v>10</v>
      </c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</row>
    <row r="157" spans="1:13" ht="15" customHeight="1">
      <c r="A157" s="273" t="s">
        <v>410</v>
      </c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</row>
    <row r="158" spans="1:13" ht="15" customHeight="1">
      <c r="A158" s="273" t="str">
        <f>A3</f>
        <v>Nómina que corresponde a la 1RA (PRIMERA) quincena del mes de MAYO de 2019.</v>
      </c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</row>
    <row r="159" spans="1:13" ht="15" customHeight="1">
      <c r="A159" s="274" t="s">
        <v>461</v>
      </c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</row>
    <row r="160" spans="1:13" ht="25.5" customHeight="1">
      <c r="A160" s="48" t="s">
        <v>8</v>
      </c>
      <c r="B160" s="44" t="s">
        <v>25</v>
      </c>
      <c r="C160" s="44" t="s">
        <v>19</v>
      </c>
      <c r="D160" s="44" t="s">
        <v>20</v>
      </c>
      <c r="E160" s="48" t="s">
        <v>0</v>
      </c>
      <c r="F160" s="48" t="s">
        <v>1</v>
      </c>
      <c r="G160" s="48" t="s">
        <v>2</v>
      </c>
      <c r="H160" s="48" t="s">
        <v>3</v>
      </c>
      <c r="I160" s="48" t="s">
        <v>4</v>
      </c>
      <c r="J160" s="81" t="s">
        <v>76</v>
      </c>
      <c r="K160" s="187" t="s">
        <v>300</v>
      </c>
      <c r="L160" s="48" t="s">
        <v>5</v>
      </c>
      <c r="M160" s="48" t="s">
        <v>6</v>
      </c>
    </row>
    <row r="161" spans="1:13" ht="51" customHeight="1" thickBot="1">
      <c r="A161" s="54" t="s">
        <v>553</v>
      </c>
      <c r="B161" s="54">
        <v>1</v>
      </c>
      <c r="C161" s="54"/>
      <c r="D161" s="54">
        <v>1</v>
      </c>
      <c r="E161" s="57" t="s">
        <v>130</v>
      </c>
      <c r="F161" s="58" t="s">
        <v>39</v>
      </c>
      <c r="G161" s="55">
        <v>9105</v>
      </c>
      <c r="H161" s="55">
        <v>420</v>
      </c>
      <c r="I161" s="55"/>
      <c r="J161" s="55"/>
      <c r="K161" s="55"/>
      <c r="L161" s="55">
        <f>G161-H161+I161</f>
        <v>8685</v>
      </c>
      <c r="M161" s="237"/>
    </row>
    <row r="162" spans="1:13" ht="51" customHeight="1" thickBot="1">
      <c r="A162" s="54" t="s">
        <v>554</v>
      </c>
      <c r="B162" s="5">
        <v>1</v>
      </c>
      <c r="C162" s="5"/>
      <c r="D162" s="5">
        <v>1</v>
      </c>
      <c r="E162" s="29" t="s">
        <v>224</v>
      </c>
      <c r="F162" s="30" t="s">
        <v>9</v>
      </c>
      <c r="G162" s="37">
        <v>4210</v>
      </c>
      <c r="H162" s="37"/>
      <c r="I162" s="37">
        <v>90</v>
      </c>
      <c r="J162" s="50"/>
      <c r="K162" s="50"/>
      <c r="L162" s="37">
        <f>G162-H162+I162</f>
        <v>4300</v>
      </c>
      <c r="M162" s="43"/>
    </row>
    <row r="163" spans="1:13" ht="51" customHeight="1" thickBot="1">
      <c r="A163" s="54" t="s">
        <v>555</v>
      </c>
      <c r="B163" s="5">
        <v>1</v>
      </c>
      <c r="C163" s="5"/>
      <c r="D163" s="5">
        <v>1</v>
      </c>
      <c r="E163" s="29" t="s">
        <v>335</v>
      </c>
      <c r="F163" s="30" t="s">
        <v>330</v>
      </c>
      <c r="G163" s="37">
        <v>4285</v>
      </c>
      <c r="H163" s="37"/>
      <c r="I163" s="37">
        <v>90</v>
      </c>
      <c r="J163" s="50"/>
      <c r="K163" s="50"/>
      <c r="L163" s="37">
        <f>G163-H163+I163</f>
        <v>4375</v>
      </c>
      <c r="M163" s="43"/>
    </row>
    <row r="164" spans="1:13" ht="51" customHeight="1" thickBot="1">
      <c r="A164" s="54" t="s">
        <v>556</v>
      </c>
      <c r="B164" s="5">
        <v>1</v>
      </c>
      <c r="C164" s="5">
        <v>1</v>
      </c>
      <c r="D164" s="5"/>
      <c r="E164" s="29" t="s">
        <v>397</v>
      </c>
      <c r="F164" s="30" t="s">
        <v>389</v>
      </c>
      <c r="G164" s="37">
        <v>8140</v>
      </c>
      <c r="H164" s="37">
        <v>250</v>
      </c>
      <c r="I164" s="37"/>
      <c r="J164" s="50"/>
      <c r="K164" s="50"/>
      <c r="L164" s="37">
        <f>G164-H164+I164</f>
        <v>7890</v>
      </c>
      <c r="M164" s="43"/>
    </row>
    <row r="165" spans="1:13" ht="51" customHeight="1" thickBot="1">
      <c r="A165" s="54" t="s">
        <v>557</v>
      </c>
      <c r="B165" s="5">
        <v>1</v>
      </c>
      <c r="C165" s="5"/>
      <c r="D165" s="5">
        <v>1</v>
      </c>
      <c r="E165" s="29" t="s">
        <v>445</v>
      </c>
      <c r="F165" s="30" t="s">
        <v>313</v>
      </c>
      <c r="G165" s="37">
        <v>3390</v>
      </c>
      <c r="H165" s="37"/>
      <c r="I165" s="37">
        <v>110</v>
      </c>
      <c r="J165" s="50"/>
      <c r="K165" s="50"/>
      <c r="L165" s="37">
        <f>G165-H165+I165</f>
        <v>3500</v>
      </c>
      <c r="M165" s="262"/>
    </row>
    <row r="166" spans="1:13" ht="25.5" customHeight="1" thickTop="1">
      <c r="A166" s="112"/>
      <c r="B166" s="108">
        <f>SUM(B161:B165)</f>
        <v>5</v>
      </c>
      <c r="C166" s="108">
        <f>SUM(C161:C165)</f>
        <v>1</v>
      </c>
      <c r="D166" s="108">
        <f>SUM(D161:D165)</f>
        <v>4</v>
      </c>
      <c r="E166" s="113"/>
      <c r="F166" s="108" t="s">
        <v>7</v>
      </c>
      <c r="G166" s="118">
        <f>SUM(G161:G165)</f>
        <v>29130</v>
      </c>
      <c r="H166" s="118">
        <f>SUM(H161:H165)</f>
        <v>670</v>
      </c>
      <c r="I166" s="118">
        <f>SUM(I161:I165)</f>
        <v>290</v>
      </c>
      <c r="J166" s="118">
        <f>SUM(J161:J165)</f>
        <v>0</v>
      </c>
      <c r="K166" s="118">
        <f>SUM(K161:K165)</f>
        <v>0</v>
      </c>
      <c r="L166" s="118">
        <f>SUM(L161:L165)</f>
        <v>28750</v>
      </c>
      <c r="M166" s="120"/>
    </row>
    <row r="167" spans="1:13" s="10" customFormat="1" ht="15" customHeight="1">
      <c r="A167" s="273" t="s">
        <v>10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</row>
    <row r="168" spans="1:13" s="10" customFormat="1" ht="15" customHeight="1">
      <c r="A168" s="273" t="s">
        <v>410</v>
      </c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</row>
    <row r="169" spans="1:13" s="10" customFormat="1" ht="16.5" customHeight="1">
      <c r="A169" s="273" t="str">
        <f>A3</f>
        <v>Nómina que corresponde a la 1RA (PRIMERA) quincena del mes de MAYO de 2019.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</row>
    <row r="170" spans="1:13" s="10" customFormat="1" ht="15" customHeight="1">
      <c r="A170" s="274" t="s">
        <v>462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</row>
    <row r="171" spans="1:13" s="10" customFormat="1" ht="24.75" customHeight="1">
      <c r="A171" s="48" t="s">
        <v>8</v>
      </c>
      <c r="B171" s="44" t="s">
        <v>25</v>
      </c>
      <c r="C171" s="44" t="s">
        <v>19</v>
      </c>
      <c r="D171" s="44" t="s">
        <v>20</v>
      </c>
      <c r="E171" s="48" t="s">
        <v>0</v>
      </c>
      <c r="F171" s="48" t="s">
        <v>1</v>
      </c>
      <c r="G171" s="48" t="s">
        <v>2</v>
      </c>
      <c r="H171" s="48" t="s">
        <v>3</v>
      </c>
      <c r="I171" s="48" t="s">
        <v>4</v>
      </c>
      <c r="J171" s="81" t="s">
        <v>76</v>
      </c>
      <c r="K171" s="187" t="s">
        <v>300</v>
      </c>
      <c r="L171" s="48" t="s">
        <v>5</v>
      </c>
      <c r="M171" s="251" t="s">
        <v>6</v>
      </c>
    </row>
    <row r="172" spans="1:13" s="10" customFormat="1" ht="51" customHeight="1" thickBot="1">
      <c r="A172" s="54" t="s">
        <v>558</v>
      </c>
      <c r="B172" s="54">
        <v>1</v>
      </c>
      <c r="C172" s="54">
        <v>1</v>
      </c>
      <c r="D172" s="54"/>
      <c r="E172" s="57" t="s">
        <v>271</v>
      </c>
      <c r="F172" s="235" t="s">
        <v>270</v>
      </c>
      <c r="G172" s="69">
        <v>5800</v>
      </c>
      <c r="H172" s="69">
        <v>350</v>
      </c>
      <c r="I172" s="234"/>
      <c r="J172" s="234"/>
      <c r="K172" s="234"/>
      <c r="L172" s="69">
        <f>G172-H172+I172</f>
        <v>5450</v>
      </c>
      <c r="M172" s="74"/>
    </row>
    <row r="173" spans="1:13" s="10" customFormat="1" ht="51" customHeight="1" thickBot="1">
      <c r="A173" s="54" t="s">
        <v>559</v>
      </c>
      <c r="B173" s="13">
        <v>1</v>
      </c>
      <c r="C173" s="13">
        <v>1</v>
      </c>
      <c r="D173" s="5"/>
      <c r="E173" s="29" t="s">
        <v>354</v>
      </c>
      <c r="F173" s="149" t="s">
        <v>251</v>
      </c>
      <c r="G173" s="37">
        <v>4105</v>
      </c>
      <c r="H173" s="37"/>
      <c r="I173" s="37">
        <v>95</v>
      </c>
      <c r="J173" s="37"/>
      <c r="K173" s="37"/>
      <c r="L173" s="37">
        <f>G173-H173+I173</f>
        <v>4200</v>
      </c>
      <c r="M173" s="9"/>
    </row>
    <row r="174" spans="1:13" ht="25.5" customHeight="1" thickTop="1">
      <c r="A174" s="139"/>
      <c r="B174" s="108">
        <f>SUM(B172:B173)</f>
        <v>2</v>
      </c>
      <c r="C174" s="108">
        <f>SUM(C172:C173)</f>
        <v>2</v>
      </c>
      <c r="D174" s="108">
        <f>SUM(D172:D173)</f>
        <v>0</v>
      </c>
      <c r="E174" s="139"/>
      <c r="F174" s="108" t="s">
        <v>7</v>
      </c>
      <c r="G174" s="118">
        <f aca="true" t="shared" si="8" ref="G174:L174">SUM(G172:G173)</f>
        <v>9905</v>
      </c>
      <c r="H174" s="118">
        <f t="shared" si="8"/>
        <v>350</v>
      </c>
      <c r="I174" s="118">
        <f t="shared" si="8"/>
        <v>95</v>
      </c>
      <c r="J174" s="118">
        <f t="shared" si="8"/>
        <v>0</v>
      </c>
      <c r="K174" s="118">
        <f t="shared" si="8"/>
        <v>0</v>
      </c>
      <c r="L174" s="118">
        <f t="shared" si="8"/>
        <v>9650</v>
      </c>
      <c r="M174" s="114"/>
    </row>
    <row r="175" spans="1:13" ht="15" customHeight="1">
      <c r="A175" s="273" t="s">
        <v>10</v>
      </c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</row>
    <row r="176" spans="1:13" ht="15" customHeight="1">
      <c r="A176" s="273" t="s">
        <v>410</v>
      </c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</row>
    <row r="177" spans="1:13" ht="15" customHeight="1">
      <c r="A177" s="273" t="str">
        <f>A3</f>
        <v>Nómina que corresponde a la 1RA (PRIMERA) quincena del mes de MAYO de 2019.</v>
      </c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</row>
    <row r="178" spans="1:13" ht="15" customHeight="1">
      <c r="A178" s="274" t="s">
        <v>463</v>
      </c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</row>
    <row r="179" spans="1:13" ht="24.75" customHeight="1">
      <c r="A179" s="48" t="s">
        <v>8</v>
      </c>
      <c r="B179" s="44" t="s">
        <v>25</v>
      </c>
      <c r="C179" s="44" t="s">
        <v>19</v>
      </c>
      <c r="D179" s="44" t="s">
        <v>20</v>
      </c>
      <c r="E179" s="48" t="s">
        <v>0</v>
      </c>
      <c r="F179" s="48" t="s">
        <v>1</v>
      </c>
      <c r="G179" s="48" t="s">
        <v>2</v>
      </c>
      <c r="H179" s="48" t="s">
        <v>3</v>
      </c>
      <c r="I179" s="48" t="s">
        <v>4</v>
      </c>
      <c r="J179" s="81" t="s">
        <v>76</v>
      </c>
      <c r="K179" s="187" t="s">
        <v>300</v>
      </c>
      <c r="L179" s="48" t="s">
        <v>5</v>
      </c>
      <c r="M179" s="48" t="s">
        <v>6</v>
      </c>
    </row>
    <row r="180" spans="1:13" ht="51" customHeight="1" thickBot="1">
      <c r="A180" s="54" t="s">
        <v>560</v>
      </c>
      <c r="B180" s="54">
        <v>1</v>
      </c>
      <c r="C180" s="54"/>
      <c r="D180" s="54">
        <v>1</v>
      </c>
      <c r="E180" s="67" t="s">
        <v>479</v>
      </c>
      <c r="F180" s="270" t="s">
        <v>480</v>
      </c>
      <c r="G180" s="69">
        <v>9105</v>
      </c>
      <c r="H180" s="69">
        <v>420</v>
      </c>
      <c r="I180" s="69"/>
      <c r="J180" s="69"/>
      <c r="K180" s="69"/>
      <c r="L180" s="69">
        <f>G180-H180</f>
        <v>8685</v>
      </c>
      <c r="M180" s="63"/>
    </row>
    <row r="181" spans="1:13" ht="25.5" customHeight="1" thickTop="1">
      <c r="A181" s="112"/>
      <c r="B181" s="108">
        <f>SUM(B180:B180)</f>
        <v>1</v>
      </c>
      <c r="C181" s="108">
        <f>SUM(C180:C180)</f>
        <v>0</v>
      </c>
      <c r="D181" s="108">
        <f>SUM(D180:D180)</f>
        <v>1</v>
      </c>
      <c r="E181" s="113"/>
      <c r="F181" s="108" t="s">
        <v>7</v>
      </c>
      <c r="G181" s="118">
        <f>SUM(G180:G180)</f>
        <v>9105</v>
      </c>
      <c r="H181" s="118">
        <f>SUM(H180:H180)</f>
        <v>420</v>
      </c>
      <c r="I181" s="118">
        <f>SUM(I180:I180)</f>
        <v>0</v>
      </c>
      <c r="J181" s="118">
        <f>SUM(J180:J180)</f>
        <v>0</v>
      </c>
      <c r="K181" s="118">
        <f>SUM(K180:K180)</f>
        <v>0</v>
      </c>
      <c r="L181" s="118">
        <f>SUM(L180:L180)</f>
        <v>8685</v>
      </c>
      <c r="M181" s="120"/>
    </row>
    <row r="182" spans="1:13" ht="15" customHeight="1">
      <c r="A182" s="273" t="s">
        <v>10</v>
      </c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</row>
    <row r="183" spans="1:13" ht="15" customHeight="1">
      <c r="A183" s="273" t="s">
        <v>410</v>
      </c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</row>
    <row r="184" spans="1:13" ht="15" customHeight="1">
      <c r="A184" s="273" t="str">
        <f>A3</f>
        <v>Nómina que corresponde a la 1RA (PRIMERA) quincena del mes de MAYO de 2019.</v>
      </c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</row>
    <row r="185" spans="1:13" ht="15" customHeight="1">
      <c r="A185" s="274" t="s">
        <v>464</v>
      </c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</row>
    <row r="186" spans="1:13" ht="24.75" customHeight="1">
      <c r="A186" s="48" t="s">
        <v>8</v>
      </c>
      <c r="B186" s="44" t="s">
        <v>25</v>
      </c>
      <c r="C186" s="44" t="s">
        <v>19</v>
      </c>
      <c r="D186" s="44" t="s">
        <v>20</v>
      </c>
      <c r="E186" s="48" t="s">
        <v>0</v>
      </c>
      <c r="F186" s="48" t="s">
        <v>1</v>
      </c>
      <c r="G186" s="48" t="s">
        <v>2</v>
      </c>
      <c r="H186" s="48" t="s">
        <v>3</v>
      </c>
      <c r="I186" s="48" t="s">
        <v>4</v>
      </c>
      <c r="J186" s="81" t="s">
        <v>76</v>
      </c>
      <c r="K186" s="187" t="s">
        <v>300</v>
      </c>
      <c r="L186" s="48" t="s">
        <v>5</v>
      </c>
      <c r="M186" s="48" t="s">
        <v>6</v>
      </c>
    </row>
    <row r="187" spans="1:13" ht="39.75" customHeight="1" thickBot="1">
      <c r="A187" s="70" t="s">
        <v>561</v>
      </c>
      <c r="B187" s="70">
        <v>1</v>
      </c>
      <c r="C187" s="70">
        <v>1</v>
      </c>
      <c r="D187" s="70"/>
      <c r="E187" s="64" t="s">
        <v>50</v>
      </c>
      <c r="F187" s="68" t="s">
        <v>39</v>
      </c>
      <c r="G187" s="69">
        <v>9105</v>
      </c>
      <c r="H187" s="69">
        <v>420</v>
      </c>
      <c r="I187" s="69"/>
      <c r="J187" s="69"/>
      <c r="K187" s="69"/>
      <c r="L187" s="69">
        <f>G187-H187+I187</f>
        <v>8685</v>
      </c>
      <c r="M187" s="63"/>
    </row>
    <row r="188" spans="1:13" ht="39.75" customHeight="1" thickBot="1">
      <c r="A188" s="70" t="s">
        <v>562</v>
      </c>
      <c r="B188" s="5">
        <v>1</v>
      </c>
      <c r="C188" s="5"/>
      <c r="D188" s="5">
        <v>1</v>
      </c>
      <c r="E188" s="29" t="s">
        <v>55</v>
      </c>
      <c r="F188" s="31" t="s">
        <v>12</v>
      </c>
      <c r="G188" s="37">
        <v>6315</v>
      </c>
      <c r="H188" s="72">
        <v>350</v>
      </c>
      <c r="I188" s="72"/>
      <c r="J188" s="72"/>
      <c r="K188" s="72"/>
      <c r="L188" s="37">
        <f>G188-H188+I188</f>
        <v>5965</v>
      </c>
      <c r="M188" s="43"/>
    </row>
    <row r="189" spans="1:13" ht="39.75" customHeight="1" thickBot="1">
      <c r="A189" s="70" t="s">
        <v>563</v>
      </c>
      <c r="B189" s="5">
        <v>1</v>
      </c>
      <c r="C189" s="5"/>
      <c r="D189" s="5">
        <v>1</v>
      </c>
      <c r="E189" s="29" t="s">
        <v>56</v>
      </c>
      <c r="F189" s="31" t="s">
        <v>12</v>
      </c>
      <c r="G189" s="37">
        <v>4575</v>
      </c>
      <c r="H189" s="72"/>
      <c r="I189" s="72">
        <v>90</v>
      </c>
      <c r="J189" s="72"/>
      <c r="K189" s="72"/>
      <c r="L189" s="37">
        <f>G189-H189+I189</f>
        <v>4665</v>
      </c>
      <c r="M189" s="43"/>
    </row>
    <row r="190" spans="1:13" ht="39.75" customHeight="1" thickBot="1">
      <c r="A190" s="70" t="s">
        <v>564</v>
      </c>
      <c r="B190" s="5">
        <v>1</v>
      </c>
      <c r="C190" s="5">
        <v>1</v>
      </c>
      <c r="D190" s="5"/>
      <c r="E190" s="29" t="s">
        <v>51</v>
      </c>
      <c r="F190" s="33" t="s">
        <v>52</v>
      </c>
      <c r="G190" s="37">
        <v>9335</v>
      </c>
      <c r="H190" s="71">
        <v>420</v>
      </c>
      <c r="I190" s="71"/>
      <c r="J190" s="71"/>
      <c r="K190" s="71"/>
      <c r="L190" s="37">
        <f>G190-H190+I190</f>
        <v>8915</v>
      </c>
      <c r="M190" s="43"/>
    </row>
    <row r="191" spans="1:13" ht="39.75" customHeight="1" thickBot="1">
      <c r="A191" s="70" t="s">
        <v>565</v>
      </c>
      <c r="B191" s="5">
        <v>1</v>
      </c>
      <c r="C191" s="5">
        <v>1</v>
      </c>
      <c r="D191" s="5"/>
      <c r="E191" s="29" t="s">
        <v>53</v>
      </c>
      <c r="F191" s="33" t="s">
        <v>52</v>
      </c>
      <c r="G191" s="37">
        <v>8280</v>
      </c>
      <c r="H191" s="71">
        <v>420</v>
      </c>
      <c r="I191" s="71"/>
      <c r="J191" s="71"/>
      <c r="K191" s="71"/>
      <c r="L191" s="37">
        <f>G191-H191+I191</f>
        <v>7860</v>
      </c>
      <c r="M191" s="43"/>
    </row>
    <row r="192" spans="1:13" ht="25.5" customHeight="1" thickTop="1">
      <c r="A192" s="103"/>
      <c r="B192" s="103"/>
      <c r="C192" s="103"/>
      <c r="D192" s="103"/>
      <c r="E192" s="104"/>
      <c r="F192" s="117" t="s">
        <v>226</v>
      </c>
      <c r="G192" s="118">
        <f>SUM(G187:G191)</f>
        <v>37610</v>
      </c>
      <c r="H192" s="118">
        <f>SUM(H187:H191)</f>
        <v>1610</v>
      </c>
      <c r="I192" s="118">
        <f>SUM(I187:I191)</f>
        <v>90</v>
      </c>
      <c r="J192" s="118">
        <f>SUM(J187:J191)</f>
        <v>0</v>
      </c>
      <c r="K192" s="118">
        <f>SUM(K187:K191)</f>
        <v>0</v>
      </c>
      <c r="L192" s="118">
        <f>SUM(L187:L191)</f>
        <v>36090</v>
      </c>
      <c r="M192" s="120"/>
    </row>
    <row r="193" spans="1:13" ht="15" customHeight="1">
      <c r="A193" s="275" t="s">
        <v>235</v>
      </c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</row>
    <row r="194" spans="1:13" ht="24.75" customHeight="1">
      <c r="A194" s="48" t="s">
        <v>8</v>
      </c>
      <c r="B194" s="44" t="s">
        <v>25</v>
      </c>
      <c r="C194" s="44" t="s">
        <v>19</v>
      </c>
      <c r="D194" s="44" t="s">
        <v>20</v>
      </c>
      <c r="E194" s="48" t="s">
        <v>0</v>
      </c>
      <c r="F194" s="48" t="s">
        <v>1</v>
      </c>
      <c r="G194" s="48" t="s">
        <v>2</v>
      </c>
      <c r="H194" s="48" t="s">
        <v>3</v>
      </c>
      <c r="I194" s="48" t="s">
        <v>4</v>
      </c>
      <c r="J194" s="81" t="s">
        <v>76</v>
      </c>
      <c r="K194" s="187" t="s">
        <v>300</v>
      </c>
      <c r="L194" s="48" t="s">
        <v>5</v>
      </c>
      <c r="M194" s="48" t="s">
        <v>6</v>
      </c>
    </row>
    <row r="195" spans="1:14" ht="39.75" customHeight="1" thickBot="1">
      <c r="A195" s="54" t="s">
        <v>566</v>
      </c>
      <c r="B195" s="54">
        <v>1</v>
      </c>
      <c r="C195" s="54">
        <v>1</v>
      </c>
      <c r="D195" s="54"/>
      <c r="E195" s="57" t="s">
        <v>252</v>
      </c>
      <c r="F195" s="221" t="s">
        <v>253</v>
      </c>
      <c r="G195" s="55">
        <v>7440</v>
      </c>
      <c r="H195" s="55">
        <v>350</v>
      </c>
      <c r="I195" s="158"/>
      <c r="J195" s="158"/>
      <c r="K195" s="158"/>
      <c r="L195" s="69">
        <f>G195-H195+I195+J195+K195</f>
        <v>7090</v>
      </c>
      <c r="M195" s="99"/>
      <c r="N195" s="202"/>
    </row>
    <row r="196" spans="1:14" ht="39.75" customHeight="1" thickBot="1">
      <c r="A196" s="54" t="s">
        <v>567</v>
      </c>
      <c r="B196" s="5">
        <v>1</v>
      </c>
      <c r="C196" s="5">
        <v>1</v>
      </c>
      <c r="D196" s="5"/>
      <c r="E196" s="29" t="s">
        <v>148</v>
      </c>
      <c r="F196" s="195" t="s">
        <v>86</v>
      </c>
      <c r="G196" s="37">
        <v>5747</v>
      </c>
      <c r="H196" s="37">
        <v>175</v>
      </c>
      <c r="I196" s="37"/>
      <c r="J196" s="37"/>
      <c r="K196" s="37"/>
      <c r="L196" s="37">
        <f>G196-H196+I196+J196+K196</f>
        <v>5572</v>
      </c>
      <c r="M196" s="94"/>
      <c r="N196" s="202"/>
    </row>
    <row r="197" spans="1:14" ht="39.75" customHeight="1" thickBot="1">
      <c r="A197" s="54" t="s">
        <v>568</v>
      </c>
      <c r="B197" s="13">
        <v>1</v>
      </c>
      <c r="C197" s="13">
        <v>1</v>
      </c>
      <c r="D197" s="13"/>
      <c r="E197" s="77" t="s">
        <v>140</v>
      </c>
      <c r="F197" s="195" t="s">
        <v>86</v>
      </c>
      <c r="G197" s="41">
        <v>5460</v>
      </c>
      <c r="H197" s="41">
        <v>175</v>
      </c>
      <c r="I197" s="41"/>
      <c r="J197" s="41"/>
      <c r="K197" s="41"/>
      <c r="L197" s="37">
        <f>G197-H197+I197+J197+K197</f>
        <v>5285</v>
      </c>
      <c r="M197" s="17"/>
      <c r="N197" s="202"/>
    </row>
    <row r="198" spans="1:14" ht="39.75" customHeight="1" thickBot="1">
      <c r="A198" s="54" t="s">
        <v>569</v>
      </c>
      <c r="B198" s="5">
        <v>1</v>
      </c>
      <c r="C198" s="5">
        <v>1</v>
      </c>
      <c r="D198" s="5"/>
      <c r="E198" s="29" t="s">
        <v>152</v>
      </c>
      <c r="F198" s="195" t="s">
        <v>147</v>
      </c>
      <c r="G198" s="37">
        <v>6545</v>
      </c>
      <c r="H198" s="37">
        <v>210</v>
      </c>
      <c r="I198" s="37"/>
      <c r="J198" s="37"/>
      <c r="K198" s="37"/>
      <c r="L198" s="37">
        <f>G198-H198+I198+J198+K198</f>
        <v>6335</v>
      </c>
      <c r="M198" s="94"/>
      <c r="N198" s="202"/>
    </row>
    <row r="199" spans="1:14" ht="39.75" customHeight="1" thickBot="1">
      <c r="A199" s="54" t="s">
        <v>570</v>
      </c>
      <c r="B199" s="5">
        <v>1</v>
      </c>
      <c r="C199" s="5">
        <v>1</v>
      </c>
      <c r="D199" s="5"/>
      <c r="E199" s="29" t="s">
        <v>153</v>
      </c>
      <c r="F199" s="195" t="s">
        <v>147</v>
      </c>
      <c r="G199" s="37">
        <v>6545</v>
      </c>
      <c r="H199" s="37">
        <v>210</v>
      </c>
      <c r="I199" s="37"/>
      <c r="J199" s="37"/>
      <c r="K199" s="37"/>
      <c r="L199" s="37">
        <f>G199-H199+I199+J199+K199</f>
        <v>6335</v>
      </c>
      <c r="M199" s="94"/>
      <c r="N199" s="202"/>
    </row>
    <row r="200" spans="1:14" ht="39.75" customHeight="1" thickBot="1">
      <c r="A200" s="54" t="s">
        <v>571</v>
      </c>
      <c r="B200" s="5">
        <v>1</v>
      </c>
      <c r="C200" s="5">
        <v>1</v>
      </c>
      <c r="D200" s="5"/>
      <c r="E200" s="29" t="s">
        <v>154</v>
      </c>
      <c r="F200" s="195" t="s">
        <v>147</v>
      </c>
      <c r="G200" s="37">
        <v>5835</v>
      </c>
      <c r="H200" s="37">
        <v>175</v>
      </c>
      <c r="I200" s="37"/>
      <c r="J200" s="37"/>
      <c r="K200" s="37"/>
      <c r="L200" s="37">
        <f>G200-H200+I200+J200+K200</f>
        <v>5660</v>
      </c>
      <c r="M200" s="94"/>
      <c r="N200" s="202"/>
    </row>
    <row r="201" spans="1:14" ht="39.75" customHeight="1" thickBot="1">
      <c r="A201" s="54" t="s">
        <v>572</v>
      </c>
      <c r="B201" s="5">
        <v>1</v>
      </c>
      <c r="C201" s="5">
        <v>1</v>
      </c>
      <c r="D201" s="5"/>
      <c r="E201" s="40" t="s">
        <v>340</v>
      </c>
      <c r="F201" s="195" t="s">
        <v>147</v>
      </c>
      <c r="G201" s="37">
        <v>5750</v>
      </c>
      <c r="H201" s="37">
        <v>175</v>
      </c>
      <c r="I201" s="34"/>
      <c r="J201" s="34"/>
      <c r="K201" s="34"/>
      <c r="L201" s="37">
        <f>G201-H201+I201+J201+K201</f>
        <v>5575</v>
      </c>
      <c r="M201" s="94"/>
      <c r="N201" s="202"/>
    </row>
    <row r="202" spans="1:13" ht="29.25" customHeight="1" thickBot="1" thickTop="1">
      <c r="A202" s="103"/>
      <c r="B202" s="103"/>
      <c r="C202" s="103"/>
      <c r="D202" s="103"/>
      <c r="E202" s="104"/>
      <c r="F202" s="117" t="s">
        <v>226</v>
      </c>
      <c r="G202" s="123">
        <f>SUM(G195:G201)</f>
        <v>43322</v>
      </c>
      <c r="H202" s="123">
        <f>SUM(H195:H201)</f>
        <v>1470</v>
      </c>
      <c r="I202" s="123">
        <f>SUM(I195:I201)</f>
        <v>0</v>
      </c>
      <c r="J202" s="123">
        <f>SUM(J195:J200)</f>
        <v>0</v>
      </c>
      <c r="K202" s="123">
        <f>SUM(K195:K200)</f>
        <v>0</v>
      </c>
      <c r="L202" s="123">
        <f>SUM(L195:L201)</f>
        <v>41852</v>
      </c>
      <c r="M202" s="124"/>
    </row>
    <row r="203" spans="1:13" ht="25.5" customHeight="1" thickTop="1">
      <c r="A203" s="125"/>
      <c r="B203" s="105">
        <f>SUM(B187:B201)</f>
        <v>12</v>
      </c>
      <c r="C203" s="105">
        <f>SUM(C187:C201)</f>
        <v>10</v>
      </c>
      <c r="D203" s="105">
        <f>SUM(D187:D201)</f>
        <v>2</v>
      </c>
      <c r="E203" s="127"/>
      <c r="F203" s="108" t="s">
        <v>7</v>
      </c>
      <c r="G203" s="116">
        <f aca="true" t="shared" si="9" ref="G203:L203">SUM(G192+G202)</f>
        <v>80932</v>
      </c>
      <c r="H203" s="116">
        <f t="shared" si="9"/>
        <v>3080</v>
      </c>
      <c r="I203" s="116">
        <f t="shared" si="9"/>
        <v>90</v>
      </c>
      <c r="J203" s="116">
        <f t="shared" si="9"/>
        <v>0</v>
      </c>
      <c r="K203" s="116">
        <f t="shared" si="9"/>
        <v>0</v>
      </c>
      <c r="L203" s="116">
        <f t="shared" si="9"/>
        <v>77942</v>
      </c>
      <c r="M203" s="120"/>
    </row>
    <row r="204" spans="1:13" ht="15" customHeight="1">
      <c r="A204" s="273" t="s">
        <v>10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</row>
    <row r="205" spans="1:13" ht="15" customHeight="1">
      <c r="A205" s="273" t="s">
        <v>410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</row>
    <row r="206" spans="1:13" ht="15" customHeight="1">
      <c r="A206" s="273" t="str">
        <f>A3</f>
        <v>Nómina que corresponde a la 1RA (PRIMERA) quincena del mes de MAYO de 2019.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</row>
    <row r="207" spans="1:13" ht="15" customHeight="1">
      <c r="A207" s="274" t="s">
        <v>465</v>
      </c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</row>
    <row r="208" spans="1:13" ht="24.75" customHeight="1">
      <c r="A208" s="156" t="s">
        <v>8</v>
      </c>
      <c r="B208" s="155" t="s">
        <v>25</v>
      </c>
      <c r="C208" s="155" t="s">
        <v>19</v>
      </c>
      <c r="D208" s="155" t="s">
        <v>20</v>
      </c>
      <c r="E208" s="156" t="s">
        <v>0</v>
      </c>
      <c r="F208" s="156" t="s">
        <v>1</v>
      </c>
      <c r="G208" s="156" t="s">
        <v>2</v>
      </c>
      <c r="H208" s="156" t="s">
        <v>3</v>
      </c>
      <c r="I208" s="156" t="s">
        <v>4</v>
      </c>
      <c r="J208" s="81" t="s">
        <v>76</v>
      </c>
      <c r="K208" s="187" t="s">
        <v>300</v>
      </c>
      <c r="L208" s="156" t="s">
        <v>5</v>
      </c>
      <c r="M208" s="156" t="s">
        <v>6</v>
      </c>
    </row>
    <row r="209" spans="1:256" s="158" customFormat="1" ht="39.75" customHeight="1" thickBot="1">
      <c r="A209" s="54" t="s">
        <v>573</v>
      </c>
      <c r="B209" s="54">
        <v>1</v>
      </c>
      <c r="C209" s="54">
        <v>1</v>
      </c>
      <c r="D209" s="54"/>
      <c r="E209" s="57" t="s">
        <v>247</v>
      </c>
      <c r="F209" s="73" t="s">
        <v>39</v>
      </c>
      <c r="G209" s="69">
        <v>12970</v>
      </c>
      <c r="H209" s="69">
        <v>650</v>
      </c>
      <c r="I209" s="157"/>
      <c r="J209" s="157"/>
      <c r="K209" s="157"/>
      <c r="L209" s="69">
        <f>G209-H209+I209</f>
        <v>12320</v>
      </c>
      <c r="M209" s="6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13" ht="36" customHeight="1" thickBot="1">
      <c r="A210" s="54" t="s">
        <v>574</v>
      </c>
      <c r="B210" s="5">
        <v>1</v>
      </c>
      <c r="C210" s="5">
        <v>1</v>
      </c>
      <c r="D210" s="5"/>
      <c r="E210" s="29" t="s">
        <v>54</v>
      </c>
      <c r="F210" s="33" t="s">
        <v>52</v>
      </c>
      <c r="G210" s="37">
        <v>5990</v>
      </c>
      <c r="H210" s="71">
        <v>125</v>
      </c>
      <c r="I210" s="71"/>
      <c r="J210" s="71"/>
      <c r="K210" s="71"/>
      <c r="L210" s="37">
        <f>G210-H210+I210</f>
        <v>5865</v>
      </c>
      <c r="M210" s="43"/>
    </row>
    <row r="211" spans="1:13" ht="36" customHeight="1" thickBot="1">
      <c r="A211" s="54" t="s">
        <v>575</v>
      </c>
      <c r="B211" s="5">
        <v>1</v>
      </c>
      <c r="C211" s="5">
        <v>1</v>
      </c>
      <c r="D211" s="5"/>
      <c r="E211" s="29" t="s">
        <v>58</v>
      </c>
      <c r="F211" s="33" t="s">
        <v>52</v>
      </c>
      <c r="G211" s="34">
        <v>6650</v>
      </c>
      <c r="H211" s="34">
        <v>420</v>
      </c>
      <c r="I211" s="71"/>
      <c r="J211" s="71"/>
      <c r="K211" s="71"/>
      <c r="L211" s="37">
        <f>G211-H211+I211</f>
        <v>6230</v>
      </c>
      <c r="M211" s="43"/>
    </row>
    <row r="212" spans="1:13" s="163" customFormat="1" ht="25.5" customHeight="1" thickTop="1">
      <c r="A212" s="159"/>
      <c r="B212" s="164">
        <f>SUM(B209:B211)</f>
        <v>3</v>
      </c>
      <c r="C212" s="164">
        <f>SUM(C209:C211)</f>
        <v>3</v>
      </c>
      <c r="D212" s="164">
        <f>SUM(D209:D211)</f>
        <v>0</v>
      </c>
      <c r="E212" s="160"/>
      <c r="F212" s="161" t="s">
        <v>226</v>
      </c>
      <c r="G212" s="177">
        <f aca="true" t="shared" si="10" ref="G212:L212">SUM(G209:G211)</f>
        <v>25610</v>
      </c>
      <c r="H212" s="177">
        <f t="shared" si="10"/>
        <v>1195</v>
      </c>
      <c r="I212" s="177">
        <f t="shared" si="10"/>
        <v>0</v>
      </c>
      <c r="J212" s="177">
        <f t="shared" si="10"/>
        <v>0</v>
      </c>
      <c r="K212" s="177">
        <f t="shared" si="10"/>
        <v>0</v>
      </c>
      <c r="L212" s="177">
        <f t="shared" si="10"/>
        <v>24415</v>
      </c>
      <c r="M212" s="162"/>
    </row>
    <row r="213" spans="1:13" ht="15" customHeight="1">
      <c r="A213" s="273" t="s">
        <v>10</v>
      </c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</row>
    <row r="214" spans="1:13" ht="15" customHeight="1">
      <c r="A214" s="273" t="s">
        <v>410</v>
      </c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</row>
    <row r="215" spans="1:13" ht="15" customHeight="1">
      <c r="A215" s="273" t="str">
        <f>A3</f>
        <v>Nómina que corresponde a la 1RA (PRIMERA) quincena del mes de MAYO de 2019.</v>
      </c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</row>
    <row r="216" spans="1:13" ht="15" customHeight="1">
      <c r="A216" s="274" t="s">
        <v>466</v>
      </c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</row>
    <row r="217" spans="1:13" ht="24.75" customHeight="1">
      <c r="A217" s="48" t="s">
        <v>8</v>
      </c>
      <c r="B217" s="44" t="s">
        <v>25</v>
      </c>
      <c r="C217" s="44" t="s">
        <v>19</v>
      </c>
      <c r="D217" s="44" t="s">
        <v>20</v>
      </c>
      <c r="E217" s="48" t="s">
        <v>0</v>
      </c>
      <c r="F217" s="48" t="s">
        <v>1</v>
      </c>
      <c r="G217" s="48" t="s">
        <v>2</v>
      </c>
      <c r="H217" s="48" t="s">
        <v>3</v>
      </c>
      <c r="I217" s="48" t="s">
        <v>4</v>
      </c>
      <c r="J217" s="81" t="s">
        <v>76</v>
      </c>
      <c r="K217" s="187" t="s">
        <v>300</v>
      </c>
      <c r="L217" s="48" t="s">
        <v>5</v>
      </c>
      <c r="M217" s="48" t="s">
        <v>6</v>
      </c>
    </row>
    <row r="218" spans="1:13" ht="40.5" customHeight="1" thickBot="1">
      <c r="A218" s="54" t="s">
        <v>576</v>
      </c>
      <c r="B218" s="54">
        <v>1</v>
      </c>
      <c r="C218" s="54"/>
      <c r="D218" s="54">
        <v>1</v>
      </c>
      <c r="E218" s="57" t="s">
        <v>392</v>
      </c>
      <c r="F218" s="58" t="s">
        <v>250</v>
      </c>
      <c r="G218" s="55">
        <v>9105</v>
      </c>
      <c r="H218" s="55">
        <v>420</v>
      </c>
      <c r="I218" s="55"/>
      <c r="J218" s="55"/>
      <c r="K218" s="55"/>
      <c r="L218" s="55">
        <f>G218-H218+I218</f>
        <v>8685</v>
      </c>
      <c r="M218" s="98"/>
    </row>
    <row r="219" spans="1:13" ht="41.25" customHeight="1" thickBot="1">
      <c r="A219" s="5" t="s">
        <v>577</v>
      </c>
      <c r="B219" s="5">
        <v>1</v>
      </c>
      <c r="C219" s="5">
        <v>1</v>
      </c>
      <c r="D219" s="5"/>
      <c r="E219" s="49" t="s">
        <v>62</v>
      </c>
      <c r="F219" s="31" t="s">
        <v>15</v>
      </c>
      <c r="G219" s="35">
        <v>3650</v>
      </c>
      <c r="H219" s="35"/>
      <c r="I219" s="35">
        <v>110</v>
      </c>
      <c r="J219" s="35"/>
      <c r="K219" s="146"/>
      <c r="L219" s="35">
        <f>G219-H219+I219</f>
        <v>3760</v>
      </c>
      <c r="M219" s="43"/>
    </row>
    <row r="220" spans="1:13" ht="25.5" customHeight="1" thickTop="1">
      <c r="A220" s="112"/>
      <c r="B220" s="108">
        <f>SUM(B218:B219)</f>
        <v>2</v>
      </c>
      <c r="C220" s="108">
        <f>SUM(C218:C219)</f>
        <v>1</v>
      </c>
      <c r="D220" s="108">
        <f>SUM(D218:D219)</f>
        <v>1</v>
      </c>
      <c r="E220" s="113"/>
      <c r="F220" s="108" t="s">
        <v>7</v>
      </c>
      <c r="G220" s="107">
        <f aca="true" t="shared" si="11" ref="G220:L220">SUM(G218:G219)</f>
        <v>12755</v>
      </c>
      <c r="H220" s="107">
        <f t="shared" si="11"/>
        <v>420</v>
      </c>
      <c r="I220" s="107">
        <f t="shared" si="11"/>
        <v>110</v>
      </c>
      <c r="J220" s="107">
        <f t="shared" si="11"/>
        <v>0</v>
      </c>
      <c r="K220" s="107">
        <f t="shared" si="11"/>
        <v>0</v>
      </c>
      <c r="L220" s="107">
        <f t="shared" si="11"/>
        <v>12445</v>
      </c>
      <c r="M220" s="120"/>
    </row>
    <row r="221" spans="1:13" ht="15" customHeight="1">
      <c r="A221" s="273" t="s">
        <v>10</v>
      </c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</row>
    <row r="222" spans="1:13" ht="15" customHeight="1">
      <c r="A222" s="273" t="s">
        <v>410</v>
      </c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</row>
    <row r="223" spans="1:13" ht="15" customHeight="1">
      <c r="A223" s="273" t="str">
        <f>A3</f>
        <v>Nómina que corresponde a la 1RA (PRIMERA) quincena del mes de MAYO de 2019.</v>
      </c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</row>
    <row r="224" spans="1:13" ht="15" customHeight="1">
      <c r="A224" s="274" t="s">
        <v>467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</row>
    <row r="225" spans="1:13" ht="24" customHeight="1">
      <c r="A225" s="48" t="s">
        <v>8</v>
      </c>
      <c r="B225" s="44" t="s">
        <v>25</v>
      </c>
      <c r="C225" s="44" t="s">
        <v>19</v>
      </c>
      <c r="D225" s="44" t="s">
        <v>20</v>
      </c>
      <c r="E225" s="48" t="s">
        <v>0</v>
      </c>
      <c r="F225" s="48" t="s">
        <v>1</v>
      </c>
      <c r="G225" s="48" t="s">
        <v>2</v>
      </c>
      <c r="H225" s="48" t="s">
        <v>3</v>
      </c>
      <c r="I225" s="48" t="s">
        <v>4</v>
      </c>
      <c r="J225" s="81" t="s">
        <v>76</v>
      </c>
      <c r="K225" s="187" t="s">
        <v>300</v>
      </c>
      <c r="L225" s="48" t="s">
        <v>5</v>
      </c>
      <c r="M225" s="48" t="s">
        <v>6</v>
      </c>
    </row>
    <row r="226" spans="1:13" ht="39.75" customHeight="1" thickBot="1">
      <c r="A226" s="54" t="s">
        <v>578</v>
      </c>
      <c r="B226" s="54">
        <v>1</v>
      </c>
      <c r="C226" s="54">
        <v>1</v>
      </c>
      <c r="D226" s="54"/>
      <c r="E226" s="67" t="s">
        <v>393</v>
      </c>
      <c r="F226" s="68" t="s">
        <v>39</v>
      </c>
      <c r="G226" s="69">
        <v>9105</v>
      </c>
      <c r="H226" s="69">
        <v>420</v>
      </c>
      <c r="I226" s="69"/>
      <c r="J226" s="69"/>
      <c r="K226" s="69"/>
      <c r="L226" s="69">
        <f aca="true" t="shared" si="12" ref="L226:L232">G226-H226+I226</f>
        <v>8685</v>
      </c>
      <c r="M226" s="63"/>
    </row>
    <row r="227" spans="1:13" ht="39.75" customHeight="1" thickBot="1">
      <c r="A227" s="54" t="s">
        <v>579</v>
      </c>
      <c r="B227" s="5">
        <v>1</v>
      </c>
      <c r="C227" s="5">
        <v>1</v>
      </c>
      <c r="D227" s="5"/>
      <c r="E227" s="241" t="s">
        <v>401</v>
      </c>
      <c r="F227" s="236" t="s">
        <v>402</v>
      </c>
      <c r="G227" s="37">
        <v>6355</v>
      </c>
      <c r="H227" s="37">
        <v>150</v>
      </c>
      <c r="I227" s="37"/>
      <c r="J227" s="37"/>
      <c r="K227" s="37"/>
      <c r="L227" s="37">
        <f>G227-H227+I227</f>
        <v>6205</v>
      </c>
      <c r="M227" s="43"/>
    </row>
    <row r="228" spans="1:13" ht="39.75" customHeight="1" thickBot="1">
      <c r="A228" s="54" t="s">
        <v>580</v>
      </c>
      <c r="B228" s="5">
        <v>1</v>
      </c>
      <c r="C228" s="5">
        <v>1</v>
      </c>
      <c r="D228" s="5"/>
      <c r="E228" s="77" t="s">
        <v>66</v>
      </c>
      <c r="F228" s="75" t="s">
        <v>403</v>
      </c>
      <c r="G228" s="41">
        <v>4235</v>
      </c>
      <c r="H228" s="41"/>
      <c r="I228" s="41">
        <v>90</v>
      </c>
      <c r="J228" s="41"/>
      <c r="K228" s="41"/>
      <c r="L228" s="37">
        <f t="shared" si="12"/>
        <v>4325</v>
      </c>
      <c r="M228" s="43"/>
    </row>
    <row r="229" spans="1:13" ht="39.75" customHeight="1" thickBot="1">
      <c r="A229" s="54" t="s">
        <v>581</v>
      </c>
      <c r="B229" s="5">
        <v>1</v>
      </c>
      <c r="C229" s="5">
        <v>1</v>
      </c>
      <c r="D229" s="5"/>
      <c r="E229" s="77" t="s">
        <v>65</v>
      </c>
      <c r="F229" s="75" t="s">
        <v>289</v>
      </c>
      <c r="G229" s="41">
        <v>4925</v>
      </c>
      <c r="H229" s="41"/>
      <c r="I229" s="41">
        <v>90</v>
      </c>
      <c r="J229" s="41"/>
      <c r="K229" s="41"/>
      <c r="L229" s="37">
        <f t="shared" si="12"/>
        <v>5015</v>
      </c>
      <c r="M229" s="43"/>
    </row>
    <row r="230" spans="1:13" ht="39.75" customHeight="1" thickBot="1">
      <c r="A230" s="54" t="s">
        <v>582</v>
      </c>
      <c r="B230" s="5">
        <v>1</v>
      </c>
      <c r="C230" s="5">
        <v>1</v>
      </c>
      <c r="D230" s="5"/>
      <c r="E230" s="80" t="s">
        <v>64</v>
      </c>
      <c r="F230" s="168" t="s">
        <v>290</v>
      </c>
      <c r="G230" s="37">
        <v>3220</v>
      </c>
      <c r="H230" s="37"/>
      <c r="I230" s="37">
        <v>142</v>
      </c>
      <c r="J230" s="37"/>
      <c r="K230" s="37"/>
      <c r="L230" s="37">
        <f t="shared" si="12"/>
        <v>3362</v>
      </c>
      <c r="M230" s="43"/>
    </row>
    <row r="231" spans="1:13" ht="39.75" customHeight="1" thickBot="1">
      <c r="A231" s="54" t="s">
        <v>583</v>
      </c>
      <c r="B231" s="5">
        <v>1</v>
      </c>
      <c r="C231" s="5">
        <v>1</v>
      </c>
      <c r="D231" s="199"/>
      <c r="E231" s="80" t="s">
        <v>63</v>
      </c>
      <c r="F231" s="168" t="s">
        <v>288</v>
      </c>
      <c r="G231" s="37">
        <v>3220</v>
      </c>
      <c r="H231" s="37"/>
      <c r="I231" s="37">
        <v>142</v>
      </c>
      <c r="J231" s="37"/>
      <c r="K231" s="37"/>
      <c r="L231" s="37">
        <f t="shared" si="12"/>
        <v>3362</v>
      </c>
      <c r="M231" s="43"/>
    </row>
    <row r="232" spans="1:13" ht="39.75" customHeight="1" thickBot="1">
      <c r="A232" s="54" t="s">
        <v>584</v>
      </c>
      <c r="B232" s="5">
        <v>1</v>
      </c>
      <c r="C232" s="5"/>
      <c r="D232" s="5">
        <v>1</v>
      </c>
      <c r="E232" s="201" t="s">
        <v>69</v>
      </c>
      <c r="F232" s="168" t="s">
        <v>291</v>
      </c>
      <c r="G232" s="37">
        <v>3220</v>
      </c>
      <c r="H232" s="37"/>
      <c r="I232" s="37">
        <v>142</v>
      </c>
      <c r="J232" s="37"/>
      <c r="K232" s="37"/>
      <c r="L232" s="37">
        <f t="shared" si="12"/>
        <v>3362</v>
      </c>
      <c r="M232" s="43"/>
    </row>
    <row r="233" spans="1:13" ht="39.75" customHeight="1" thickBot="1">
      <c r="A233" s="54" t="s">
        <v>585</v>
      </c>
      <c r="B233" s="5">
        <v>1</v>
      </c>
      <c r="C233" s="5">
        <v>1</v>
      </c>
      <c r="D233" s="5"/>
      <c r="E233" s="80" t="s">
        <v>67</v>
      </c>
      <c r="F233" s="168" t="s">
        <v>292</v>
      </c>
      <c r="G233" s="37">
        <v>3220</v>
      </c>
      <c r="H233" s="37"/>
      <c r="I233" s="37">
        <v>142</v>
      </c>
      <c r="J233" s="37"/>
      <c r="K233" s="37"/>
      <c r="L233" s="37">
        <f aca="true" t="shared" si="13" ref="L233:L238">G233-H233+I233</f>
        <v>3362</v>
      </c>
      <c r="M233" s="43"/>
    </row>
    <row r="234" spans="1:13" ht="39.75" customHeight="1" thickBot="1">
      <c r="A234" s="54" t="s">
        <v>586</v>
      </c>
      <c r="B234" s="5">
        <v>1</v>
      </c>
      <c r="C234" s="5">
        <v>1</v>
      </c>
      <c r="D234" s="5"/>
      <c r="E234" s="80" t="s">
        <v>260</v>
      </c>
      <c r="F234" s="168" t="s">
        <v>292</v>
      </c>
      <c r="G234" s="37">
        <v>2845</v>
      </c>
      <c r="H234" s="37"/>
      <c r="I234" s="37">
        <v>155</v>
      </c>
      <c r="J234" s="37"/>
      <c r="K234" s="37"/>
      <c r="L234" s="37">
        <f t="shared" si="13"/>
        <v>3000</v>
      </c>
      <c r="M234" s="43"/>
    </row>
    <row r="235" spans="1:13" ht="39.75" customHeight="1" thickBot="1">
      <c r="A235" s="54" t="s">
        <v>587</v>
      </c>
      <c r="B235" s="5">
        <v>1</v>
      </c>
      <c r="C235" s="5"/>
      <c r="D235" s="5">
        <v>1</v>
      </c>
      <c r="E235" s="201" t="s">
        <v>68</v>
      </c>
      <c r="F235" s="168" t="s">
        <v>292</v>
      </c>
      <c r="G235" s="37">
        <v>2980</v>
      </c>
      <c r="H235" s="37"/>
      <c r="I235" s="37">
        <v>155</v>
      </c>
      <c r="J235" s="37"/>
      <c r="K235" s="37"/>
      <c r="L235" s="37">
        <f t="shared" si="13"/>
        <v>3135</v>
      </c>
      <c r="M235" s="43"/>
    </row>
    <row r="236" spans="1:13" ht="39.75" customHeight="1" thickBot="1">
      <c r="A236" s="54" t="s">
        <v>588</v>
      </c>
      <c r="B236" s="5">
        <v>1</v>
      </c>
      <c r="C236" s="5">
        <v>1</v>
      </c>
      <c r="D236" s="5"/>
      <c r="E236" s="201" t="s">
        <v>70</v>
      </c>
      <c r="F236" s="168" t="s">
        <v>292</v>
      </c>
      <c r="G236" s="37">
        <v>3220</v>
      </c>
      <c r="H236" s="37"/>
      <c r="I236" s="37">
        <v>142</v>
      </c>
      <c r="J236" s="37"/>
      <c r="K236" s="37"/>
      <c r="L236" s="37">
        <f t="shared" si="13"/>
        <v>3362</v>
      </c>
      <c r="M236" s="43"/>
    </row>
    <row r="237" spans="1:13" ht="39.75" customHeight="1" thickBot="1">
      <c r="A237" s="54" t="s">
        <v>589</v>
      </c>
      <c r="B237" s="5">
        <v>1</v>
      </c>
      <c r="C237" s="5">
        <v>1</v>
      </c>
      <c r="D237" s="5"/>
      <c r="E237" s="40" t="s">
        <v>303</v>
      </c>
      <c r="F237" s="168" t="s">
        <v>292</v>
      </c>
      <c r="G237" s="37">
        <v>3000</v>
      </c>
      <c r="H237" s="37"/>
      <c r="I237" s="37">
        <v>150</v>
      </c>
      <c r="J237" s="37"/>
      <c r="K237" s="37"/>
      <c r="L237" s="37">
        <f t="shared" si="13"/>
        <v>3150</v>
      </c>
      <c r="M237" s="43"/>
    </row>
    <row r="238" spans="1:13" ht="39.75" customHeight="1" thickBot="1">
      <c r="A238" s="54" t="s">
        <v>590</v>
      </c>
      <c r="B238" s="5">
        <v>1</v>
      </c>
      <c r="C238" s="5">
        <v>1</v>
      </c>
      <c r="D238" s="5"/>
      <c r="E238" s="216" t="s">
        <v>341</v>
      </c>
      <c r="F238" s="30" t="s">
        <v>376</v>
      </c>
      <c r="G238" s="146">
        <v>2845</v>
      </c>
      <c r="H238" s="146"/>
      <c r="I238" s="146">
        <v>155</v>
      </c>
      <c r="J238" s="146"/>
      <c r="K238" s="146"/>
      <c r="L238" s="146">
        <f t="shared" si="13"/>
        <v>3000</v>
      </c>
      <c r="M238" s="43"/>
    </row>
    <row r="239" spans="2:13" ht="25.5" customHeight="1" thickTop="1">
      <c r="B239" s="32">
        <f>SUM(B226:B238)</f>
        <v>13</v>
      </c>
      <c r="C239" s="32">
        <f>SUM(C226:C238)</f>
        <v>11</v>
      </c>
      <c r="D239" s="32">
        <f>SUM(D226:D237)</f>
        <v>2</v>
      </c>
      <c r="E239" s="184"/>
      <c r="F239" s="200" t="s">
        <v>7</v>
      </c>
      <c r="G239" s="50">
        <f aca="true" t="shared" si="14" ref="G239:L239">SUM(G226:G238)</f>
        <v>52390</v>
      </c>
      <c r="H239" s="50">
        <f t="shared" si="14"/>
        <v>570</v>
      </c>
      <c r="I239" s="50">
        <f t="shared" si="14"/>
        <v>1505</v>
      </c>
      <c r="J239" s="50">
        <f t="shared" si="14"/>
        <v>0</v>
      </c>
      <c r="K239" s="50">
        <f t="shared" si="14"/>
        <v>0</v>
      </c>
      <c r="L239" s="50">
        <f t="shared" si="14"/>
        <v>53325</v>
      </c>
      <c r="M239" s="4"/>
    </row>
    <row r="240" spans="1:13" ht="15" customHeight="1">
      <c r="A240" s="273" t="s">
        <v>10</v>
      </c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</row>
    <row r="241" spans="1:13" ht="15" customHeight="1">
      <c r="A241" s="273" t="s">
        <v>410</v>
      </c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</row>
    <row r="242" spans="1:13" ht="15" customHeight="1">
      <c r="A242" s="273" t="str">
        <f>A3</f>
        <v>Nómina que corresponde a la 1RA (PRIMERA) quincena del mes de MAYO de 2019.</v>
      </c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</row>
    <row r="243" spans="1:13" ht="15" customHeight="1">
      <c r="A243" s="274" t="s">
        <v>468</v>
      </c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</row>
    <row r="244" spans="1:13" ht="24.75" customHeight="1">
      <c r="A244" s="48" t="s">
        <v>8</v>
      </c>
      <c r="B244" s="44" t="s">
        <v>25</v>
      </c>
      <c r="C244" s="44" t="s">
        <v>19</v>
      </c>
      <c r="D244" s="44" t="s">
        <v>20</v>
      </c>
      <c r="E244" s="48" t="s">
        <v>0</v>
      </c>
      <c r="F244" s="48" t="s">
        <v>1</v>
      </c>
      <c r="G244" s="48" t="s">
        <v>2</v>
      </c>
      <c r="H244" s="48" t="s">
        <v>3</v>
      </c>
      <c r="I244" s="48" t="s">
        <v>4</v>
      </c>
      <c r="J244" s="81" t="s">
        <v>76</v>
      </c>
      <c r="K244" s="187" t="s">
        <v>300</v>
      </c>
      <c r="L244" s="48" t="s">
        <v>5</v>
      </c>
      <c r="M244" s="48" t="s">
        <v>6</v>
      </c>
    </row>
    <row r="245" spans="1:13" ht="51" customHeight="1" thickBot="1">
      <c r="A245" s="54" t="s">
        <v>539</v>
      </c>
      <c r="B245" s="54">
        <v>1</v>
      </c>
      <c r="C245" s="54">
        <v>1</v>
      </c>
      <c r="D245" s="54"/>
      <c r="E245" s="67" t="s">
        <v>71</v>
      </c>
      <c r="F245" s="68" t="s">
        <v>39</v>
      </c>
      <c r="G245" s="69">
        <v>9105</v>
      </c>
      <c r="H245" s="69">
        <v>420</v>
      </c>
      <c r="I245" s="69"/>
      <c r="J245" s="69"/>
      <c r="K245" s="69"/>
      <c r="L245" s="69">
        <f>G245-H245+I245</f>
        <v>8685</v>
      </c>
      <c r="M245" s="63"/>
    </row>
    <row r="246" spans="1:13" ht="51" customHeight="1" thickBot="1">
      <c r="A246" s="54" t="s">
        <v>540</v>
      </c>
      <c r="B246" s="5">
        <v>1</v>
      </c>
      <c r="C246" s="5">
        <v>1</v>
      </c>
      <c r="D246" s="2"/>
      <c r="E246" s="148" t="s">
        <v>246</v>
      </c>
      <c r="F246" s="149" t="s">
        <v>338</v>
      </c>
      <c r="G246" s="37">
        <v>3560</v>
      </c>
      <c r="H246" s="37"/>
      <c r="I246" s="37">
        <v>110</v>
      </c>
      <c r="J246" s="37"/>
      <c r="K246" s="37"/>
      <c r="L246" s="37">
        <f>G246-H246+I246</f>
        <v>3670</v>
      </c>
      <c r="M246" s="43"/>
    </row>
    <row r="247" spans="1:13" ht="51" customHeight="1" thickBot="1">
      <c r="A247" s="54" t="s">
        <v>591</v>
      </c>
      <c r="B247" s="222">
        <v>1</v>
      </c>
      <c r="C247" s="222">
        <v>1</v>
      </c>
      <c r="D247" s="222"/>
      <c r="E247" s="223" t="s">
        <v>254</v>
      </c>
      <c r="F247" s="224" t="s">
        <v>313</v>
      </c>
      <c r="G247" s="225">
        <v>4400</v>
      </c>
      <c r="H247" s="225"/>
      <c r="I247" s="225">
        <v>110</v>
      </c>
      <c r="J247" s="225"/>
      <c r="K247" s="225"/>
      <c r="L247" s="225">
        <f>G247-H247+I247</f>
        <v>4510</v>
      </c>
      <c r="M247" s="43"/>
    </row>
    <row r="248" spans="1:13" ht="51" customHeight="1" thickBot="1">
      <c r="A248" s="54" t="s">
        <v>592</v>
      </c>
      <c r="B248" s="8">
        <v>1</v>
      </c>
      <c r="C248" s="8"/>
      <c r="D248" s="8">
        <v>1</v>
      </c>
      <c r="E248" s="29" t="s">
        <v>23</v>
      </c>
      <c r="F248" s="168" t="s">
        <v>36</v>
      </c>
      <c r="G248" s="53">
        <v>6085</v>
      </c>
      <c r="H248" s="53">
        <v>175</v>
      </c>
      <c r="I248" s="53"/>
      <c r="J248" s="53"/>
      <c r="K248" s="53"/>
      <c r="L248" s="34">
        <f>G248-H248+I248</f>
        <v>5910</v>
      </c>
      <c r="M248" s="11"/>
    </row>
    <row r="249" spans="1:13" ht="51" customHeight="1" thickBot="1">
      <c r="A249" s="54" t="s">
        <v>593</v>
      </c>
      <c r="B249" s="5">
        <v>1</v>
      </c>
      <c r="C249" s="5">
        <v>1</v>
      </c>
      <c r="D249" s="5"/>
      <c r="E249" s="29" t="s">
        <v>347</v>
      </c>
      <c r="F249" s="30" t="s">
        <v>315</v>
      </c>
      <c r="G249" s="37">
        <v>4270</v>
      </c>
      <c r="H249" s="37"/>
      <c r="I249" s="37">
        <v>90</v>
      </c>
      <c r="L249" s="34">
        <f>G249-H249+I249</f>
        <v>4360</v>
      </c>
      <c r="M249" s="43"/>
    </row>
    <row r="250" spans="1:13" ht="51" customHeight="1" thickBot="1">
      <c r="A250" s="54" t="s">
        <v>594</v>
      </c>
      <c r="B250" s="5">
        <v>1</v>
      </c>
      <c r="C250" s="5"/>
      <c r="D250" s="5">
        <v>1</v>
      </c>
      <c r="E250" s="29" t="s">
        <v>42</v>
      </c>
      <c r="F250" s="31" t="s">
        <v>44</v>
      </c>
      <c r="G250" s="37">
        <v>2890</v>
      </c>
      <c r="H250" s="37"/>
      <c r="I250" s="37">
        <v>142</v>
      </c>
      <c r="J250" s="37"/>
      <c r="K250" s="37"/>
      <c r="L250" s="34">
        <f>G250-H250+I250</f>
        <v>3032</v>
      </c>
      <c r="M250" s="43"/>
    </row>
    <row r="251" spans="1:13" ht="25.5" customHeight="1" thickTop="1">
      <c r="A251" s="112"/>
      <c r="B251" s="108">
        <f>SUM(B245:B250)</f>
        <v>6</v>
      </c>
      <c r="C251" s="108">
        <f>SUM(C245:C249)</f>
        <v>4</v>
      </c>
      <c r="D251" s="108">
        <f>SUM(D245:D248)</f>
        <v>1</v>
      </c>
      <c r="E251" s="122"/>
      <c r="F251" s="108" t="s">
        <v>7</v>
      </c>
      <c r="G251" s="118">
        <f>SUM(G245:G250)</f>
        <v>30310</v>
      </c>
      <c r="H251" s="118">
        <f>SUM(H245:H250)</f>
        <v>595</v>
      </c>
      <c r="I251" s="118">
        <f>SUM(I245:I250)</f>
        <v>452</v>
      </c>
      <c r="J251" s="118">
        <f>SUM(J245:J250)</f>
        <v>0</v>
      </c>
      <c r="K251" s="118">
        <f>SUM(K245:K250)</f>
        <v>0</v>
      </c>
      <c r="L251" s="118">
        <f>SUM(L245:L250)</f>
        <v>30167</v>
      </c>
      <c r="M251" s="120"/>
    </row>
    <row r="252" spans="1:13" ht="15" customHeight="1">
      <c r="A252" s="273" t="s">
        <v>10</v>
      </c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</row>
    <row r="253" spans="1:13" ht="15" customHeight="1">
      <c r="A253" s="273" t="s">
        <v>410</v>
      </c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</row>
    <row r="254" spans="1:13" ht="15" customHeight="1">
      <c r="A254" s="273" t="str">
        <f>A3</f>
        <v>Nómina que corresponde a la 1RA (PRIMERA) quincena del mes de MAYO de 2019.</v>
      </c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</row>
    <row r="255" spans="1:13" ht="15" customHeight="1">
      <c r="A255" s="274" t="s">
        <v>469</v>
      </c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</row>
    <row r="256" spans="1:13" ht="24.75" customHeight="1">
      <c r="A256" s="48" t="s">
        <v>8</v>
      </c>
      <c r="B256" s="44" t="s">
        <v>25</v>
      </c>
      <c r="C256" s="44" t="s">
        <v>19</v>
      </c>
      <c r="D256" s="44" t="s">
        <v>20</v>
      </c>
      <c r="E256" s="48" t="s">
        <v>0</v>
      </c>
      <c r="F256" s="48" t="s">
        <v>1</v>
      </c>
      <c r="G256" s="48" t="s">
        <v>2</v>
      </c>
      <c r="H256" s="48" t="s">
        <v>3</v>
      </c>
      <c r="I256" s="48" t="s">
        <v>4</v>
      </c>
      <c r="J256" s="81" t="s">
        <v>76</v>
      </c>
      <c r="K256" s="187" t="s">
        <v>300</v>
      </c>
      <c r="L256" s="48" t="s">
        <v>5</v>
      </c>
      <c r="M256" s="48" t="s">
        <v>6</v>
      </c>
    </row>
    <row r="257" spans="1:13" ht="10.5" customHeight="1" thickBot="1">
      <c r="A257" s="54"/>
      <c r="B257" s="54"/>
      <c r="C257" s="54"/>
      <c r="D257" s="242"/>
      <c r="E257" s="67"/>
      <c r="F257" s="246"/>
      <c r="G257" s="69"/>
      <c r="H257" s="69"/>
      <c r="I257" s="69"/>
      <c r="J257" s="69"/>
      <c r="K257" s="69"/>
      <c r="L257" s="69"/>
      <c r="M257" s="63"/>
    </row>
    <row r="258" spans="1:13" ht="51" customHeight="1" thickBot="1">
      <c r="A258" s="5" t="s">
        <v>595</v>
      </c>
      <c r="B258" s="5">
        <v>1</v>
      </c>
      <c r="C258" s="5"/>
      <c r="D258" s="5">
        <v>1</v>
      </c>
      <c r="E258" s="29" t="s">
        <v>72</v>
      </c>
      <c r="F258" s="31" t="s">
        <v>12</v>
      </c>
      <c r="G258" s="34">
        <v>4760</v>
      </c>
      <c r="H258" s="34"/>
      <c r="I258" s="34">
        <v>90</v>
      </c>
      <c r="J258" s="34"/>
      <c r="K258" s="34"/>
      <c r="L258" s="37">
        <f>G258-H258+I258</f>
        <v>4850</v>
      </c>
      <c r="M258" s="43"/>
    </row>
    <row r="259" spans="1:13" ht="51" customHeight="1" thickBot="1">
      <c r="A259" s="5" t="s">
        <v>596</v>
      </c>
      <c r="B259" s="5">
        <v>1</v>
      </c>
      <c r="C259" s="5"/>
      <c r="D259" s="5">
        <v>1</v>
      </c>
      <c r="E259" s="29" t="s">
        <v>404</v>
      </c>
      <c r="F259" s="31" t="s">
        <v>297</v>
      </c>
      <c r="G259" s="146">
        <v>4045</v>
      </c>
      <c r="H259" s="146"/>
      <c r="I259" s="146">
        <v>150</v>
      </c>
      <c r="J259" s="146"/>
      <c r="K259" s="146"/>
      <c r="L259" s="146">
        <f>G259-H259+I259</f>
        <v>4195</v>
      </c>
      <c r="M259" s="43"/>
    </row>
    <row r="260" spans="1:13" ht="25.5" customHeight="1" thickTop="1">
      <c r="A260" s="112"/>
      <c r="B260" s="108">
        <f>SUM(B257:B259)</f>
        <v>2</v>
      </c>
      <c r="C260" s="108">
        <f>SUM(C257:C259)</f>
        <v>0</v>
      </c>
      <c r="D260" s="108">
        <f>SUM(D257:D259)</f>
        <v>2</v>
      </c>
      <c r="E260" s="113"/>
      <c r="F260" s="108" t="s">
        <v>7</v>
      </c>
      <c r="G260" s="107">
        <f>SUM(G257:G259)</f>
        <v>8805</v>
      </c>
      <c r="H260" s="107">
        <f>SUM(H257:H259)</f>
        <v>0</v>
      </c>
      <c r="I260" s="107">
        <f>SUM(I257:I259)</f>
        <v>240</v>
      </c>
      <c r="J260" s="107">
        <f>SUM(J257:J259)</f>
        <v>0</v>
      </c>
      <c r="K260" s="107">
        <f>SUM(K257:K259)</f>
        <v>0</v>
      </c>
      <c r="L260" s="107">
        <f>SUM(L257:L259)</f>
        <v>9045</v>
      </c>
      <c r="M260" s="120"/>
    </row>
    <row r="261" spans="1:13" ht="15" customHeight="1">
      <c r="A261" s="273" t="s">
        <v>10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</row>
    <row r="262" spans="1:13" ht="15" customHeight="1">
      <c r="A262" s="273" t="s">
        <v>410</v>
      </c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</row>
    <row r="263" spans="1:13" ht="15" customHeight="1">
      <c r="A263" s="273" t="str">
        <f>A3</f>
        <v>Nómina que corresponde a la 1RA (PRIMERA) quincena del mes de MAYO de 2019.</v>
      </c>
      <c r="B263" s="273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</row>
    <row r="264" spans="1:13" ht="15" customHeight="1">
      <c r="A264" s="274" t="s">
        <v>470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</row>
    <row r="265" spans="1:13" ht="22.5" customHeight="1">
      <c r="A265" s="48" t="s">
        <v>8</v>
      </c>
      <c r="B265" s="44" t="s">
        <v>25</v>
      </c>
      <c r="C265" s="44" t="s">
        <v>19</v>
      </c>
      <c r="D265" s="44" t="s">
        <v>20</v>
      </c>
      <c r="E265" s="48" t="s">
        <v>0</v>
      </c>
      <c r="F265" s="48" t="s">
        <v>1</v>
      </c>
      <c r="G265" s="48" t="s">
        <v>2</v>
      </c>
      <c r="H265" s="48" t="s">
        <v>3</v>
      </c>
      <c r="I265" s="48" t="s">
        <v>4</v>
      </c>
      <c r="J265" s="81" t="s">
        <v>76</v>
      </c>
      <c r="K265" s="187" t="s">
        <v>300</v>
      </c>
      <c r="L265" s="48" t="s">
        <v>5</v>
      </c>
      <c r="M265" s="48" t="s">
        <v>6</v>
      </c>
    </row>
    <row r="266" spans="1:13" ht="51" customHeight="1" thickBot="1">
      <c r="A266" s="54" t="s">
        <v>597</v>
      </c>
      <c r="B266" s="54">
        <v>1</v>
      </c>
      <c r="C266" s="54"/>
      <c r="D266" s="54">
        <v>1</v>
      </c>
      <c r="E266" s="67"/>
      <c r="F266" s="58" t="s">
        <v>435</v>
      </c>
      <c r="G266" s="69">
        <v>9480</v>
      </c>
      <c r="H266" s="69">
        <v>420</v>
      </c>
      <c r="I266" s="69"/>
      <c r="J266" s="69"/>
      <c r="K266" s="69"/>
      <c r="L266" s="69">
        <f>G266-H266</f>
        <v>9060</v>
      </c>
      <c r="M266" s="63"/>
    </row>
    <row r="267" spans="1:13" ht="51" customHeight="1" thickBot="1">
      <c r="A267" s="54" t="s">
        <v>598</v>
      </c>
      <c r="B267" s="5">
        <v>1</v>
      </c>
      <c r="C267" s="5"/>
      <c r="D267" s="5">
        <v>1</v>
      </c>
      <c r="E267" s="29" t="s">
        <v>22</v>
      </c>
      <c r="F267" s="30" t="s">
        <v>310</v>
      </c>
      <c r="G267" s="34">
        <v>6285</v>
      </c>
      <c r="H267" s="34">
        <v>210</v>
      </c>
      <c r="I267" s="34"/>
      <c r="J267" s="34"/>
      <c r="K267" s="34"/>
      <c r="L267" s="37">
        <f>G267-H267+I267+J267+K267</f>
        <v>6075</v>
      </c>
      <c r="M267" s="43"/>
    </row>
    <row r="268" spans="1:13" ht="51" customHeight="1" thickBot="1">
      <c r="A268" s="54" t="s">
        <v>599</v>
      </c>
      <c r="B268" s="5">
        <v>1</v>
      </c>
      <c r="C268" s="5">
        <v>1</v>
      </c>
      <c r="D268" s="5"/>
      <c r="E268" s="77"/>
      <c r="F268" s="259" t="s">
        <v>73</v>
      </c>
      <c r="G268" s="41">
        <v>6765</v>
      </c>
      <c r="H268" s="41">
        <v>350</v>
      </c>
      <c r="I268" s="41"/>
      <c r="J268" s="41">
        <v>280</v>
      </c>
      <c r="K268" s="41"/>
      <c r="L268" s="37">
        <f>G268-H268+I268+J268+K268</f>
        <v>6695</v>
      </c>
      <c r="M268" s="43"/>
    </row>
    <row r="269" spans="1:13" ht="51" customHeight="1" thickBot="1">
      <c r="A269" s="54" t="s">
        <v>600</v>
      </c>
      <c r="B269" s="5">
        <v>1</v>
      </c>
      <c r="C269" s="5">
        <v>1</v>
      </c>
      <c r="D269" s="5"/>
      <c r="E269" s="77"/>
      <c r="F269" s="236" t="s">
        <v>73</v>
      </c>
      <c r="G269" s="146">
        <v>6765</v>
      </c>
      <c r="H269" s="35">
        <v>350</v>
      </c>
      <c r="I269" s="35"/>
      <c r="J269" s="35">
        <v>280</v>
      </c>
      <c r="K269" s="146"/>
      <c r="L269" s="146">
        <f>G269-H269+I269+J269+K269</f>
        <v>6695</v>
      </c>
      <c r="M269" s="204"/>
    </row>
    <row r="270" spans="1:13" ht="25.5" customHeight="1" thickTop="1">
      <c r="A270" s="103"/>
      <c r="B270" s="103"/>
      <c r="C270" s="103"/>
      <c r="D270" s="103"/>
      <c r="E270" s="128"/>
      <c r="F270" s="129" t="s">
        <v>226</v>
      </c>
      <c r="G270" s="116">
        <f aca="true" t="shared" si="15" ref="G270:L270">SUM(G266:G269)</f>
        <v>29295</v>
      </c>
      <c r="H270" s="116">
        <f t="shared" si="15"/>
        <v>1330</v>
      </c>
      <c r="I270" s="116">
        <f t="shared" si="15"/>
        <v>0</v>
      </c>
      <c r="J270" s="116">
        <f t="shared" si="15"/>
        <v>560</v>
      </c>
      <c r="K270" s="116">
        <f t="shared" si="15"/>
        <v>0</v>
      </c>
      <c r="L270" s="116">
        <f t="shared" si="15"/>
        <v>28525</v>
      </c>
      <c r="M270" s="130"/>
    </row>
    <row r="271" spans="1:13" ht="15" customHeight="1">
      <c r="A271" s="274" t="s">
        <v>471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</row>
    <row r="272" spans="1:13" ht="24.75" customHeight="1" thickBot="1">
      <c r="A272" s="170" t="s">
        <v>8</v>
      </c>
      <c r="B272" s="169" t="s">
        <v>25</v>
      </c>
      <c r="C272" s="169" t="s">
        <v>19</v>
      </c>
      <c r="D272" s="169" t="s">
        <v>20</v>
      </c>
      <c r="E272" s="170" t="s">
        <v>0</v>
      </c>
      <c r="F272" s="170" t="s">
        <v>1</v>
      </c>
      <c r="G272" s="170" t="s">
        <v>2</v>
      </c>
      <c r="H272" s="170" t="s">
        <v>3</v>
      </c>
      <c r="I272" s="170" t="s">
        <v>4</v>
      </c>
      <c r="J272" s="81" t="s">
        <v>76</v>
      </c>
      <c r="K272" s="187" t="s">
        <v>300</v>
      </c>
      <c r="L272" s="170" t="s">
        <v>5</v>
      </c>
      <c r="M272" s="198" t="s">
        <v>6</v>
      </c>
    </row>
    <row r="273" spans="1:13" ht="51" customHeight="1" thickBot="1">
      <c r="A273" s="5" t="s">
        <v>601</v>
      </c>
      <c r="B273" s="5">
        <v>1</v>
      </c>
      <c r="C273" s="5">
        <v>1</v>
      </c>
      <c r="D273" s="5"/>
      <c r="E273" s="29"/>
      <c r="F273" s="78" t="s">
        <v>77</v>
      </c>
      <c r="G273" s="37">
        <v>5895</v>
      </c>
      <c r="H273" s="37">
        <v>210</v>
      </c>
      <c r="I273" s="37"/>
      <c r="J273" s="37">
        <v>175</v>
      </c>
      <c r="K273" s="37"/>
      <c r="L273" s="37">
        <f>G273-H273+I273+J273+K273</f>
        <v>5860</v>
      </c>
      <c r="M273" s="43"/>
    </row>
    <row r="274" spans="1:13" ht="51" customHeight="1" thickBot="1">
      <c r="A274" s="5" t="s">
        <v>602</v>
      </c>
      <c r="B274" s="5">
        <v>1</v>
      </c>
      <c r="C274" s="5">
        <v>1</v>
      </c>
      <c r="D274" s="5"/>
      <c r="E274" s="77"/>
      <c r="F274" s="78" t="s">
        <v>77</v>
      </c>
      <c r="G274" s="37">
        <v>5895</v>
      </c>
      <c r="H274" s="37">
        <v>210</v>
      </c>
      <c r="I274" s="37"/>
      <c r="J274" s="37">
        <v>175</v>
      </c>
      <c r="K274" s="37"/>
      <c r="L274" s="37">
        <f>G274-H274+I274+J274+K274</f>
        <v>5860</v>
      </c>
      <c r="M274" s="43"/>
    </row>
    <row r="275" spans="1:13" ht="51" customHeight="1" thickBot="1">
      <c r="A275" s="5" t="s">
        <v>603</v>
      </c>
      <c r="B275" s="5">
        <v>1</v>
      </c>
      <c r="C275" s="5">
        <v>1</v>
      </c>
      <c r="D275" s="5"/>
      <c r="E275" s="80"/>
      <c r="F275" s="78" t="s">
        <v>77</v>
      </c>
      <c r="G275" s="37">
        <v>5895</v>
      </c>
      <c r="H275" s="37">
        <v>210</v>
      </c>
      <c r="I275" s="37"/>
      <c r="J275" s="37">
        <v>175</v>
      </c>
      <c r="K275" s="37"/>
      <c r="L275" s="37">
        <f>G275-H275+I275+J275+K275</f>
        <v>5860</v>
      </c>
      <c r="M275" s="11"/>
    </row>
    <row r="276" spans="1:13" ht="51" customHeight="1" thickBot="1">
      <c r="A276" s="5" t="s">
        <v>604</v>
      </c>
      <c r="B276" s="5">
        <v>1</v>
      </c>
      <c r="C276" s="5">
        <v>1</v>
      </c>
      <c r="D276" s="5"/>
      <c r="E276" s="77"/>
      <c r="F276" s="76" t="s">
        <v>77</v>
      </c>
      <c r="G276" s="41">
        <v>5895</v>
      </c>
      <c r="H276" s="82">
        <v>210</v>
      </c>
      <c r="I276" s="41"/>
      <c r="J276" s="41">
        <v>175</v>
      </c>
      <c r="K276" s="41"/>
      <c r="L276" s="41">
        <f>G276-H276+I276+J276+K276</f>
        <v>5860</v>
      </c>
      <c r="M276" s="43"/>
    </row>
    <row r="277" spans="1:13" ht="51" customHeight="1" thickBot="1">
      <c r="A277" s="5" t="s">
        <v>605</v>
      </c>
      <c r="B277" s="5">
        <v>1</v>
      </c>
      <c r="C277" s="5">
        <v>1</v>
      </c>
      <c r="D277" s="5"/>
      <c r="E277" s="77"/>
      <c r="F277" s="76" t="s">
        <v>77</v>
      </c>
      <c r="G277" s="41">
        <v>5895</v>
      </c>
      <c r="H277" s="41">
        <v>210</v>
      </c>
      <c r="I277" s="41"/>
      <c r="J277" s="41">
        <v>175</v>
      </c>
      <c r="K277" s="41"/>
      <c r="L277" s="41">
        <f>G277-H277+I277+J277+K277</f>
        <v>5860</v>
      </c>
      <c r="M277" s="4"/>
    </row>
    <row r="278" spans="1:13" ht="25.5" customHeight="1">
      <c r="A278" s="103"/>
      <c r="B278" s="103"/>
      <c r="C278" s="103"/>
      <c r="D278" s="103"/>
      <c r="E278" s="128"/>
      <c r="F278" s="129" t="s">
        <v>236</v>
      </c>
      <c r="G278" s="116">
        <f>SUM(G273:G277)</f>
        <v>29475</v>
      </c>
      <c r="H278" s="116">
        <f>SUM(H273:H277)</f>
        <v>1050</v>
      </c>
      <c r="I278" s="116">
        <f>SUM(I273:I277)</f>
        <v>0</v>
      </c>
      <c r="J278" s="116">
        <f>SUM(J273:J277)</f>
        <v>875</v>
      </c>
      <c r="K278" s="116">
        <f>SUM(K273:K277)</f>
        <v>0</v>
      </c>
      <c r="L278" s="116">
        <f>SUM(L273:L277)</f>
        <v>29300</v>
      </c>
      <c r="M278" s="130"/>
    </row>
    <row r="279" spans="1:13" ht="15" customHeight="1">
      <c r="A279" s="274" t="s">
        <v>472</v>
      </c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</row>
    <row r="280" spans="1:13" ht="24.75" customHeight="1">
      <c r="A280" s="170" t="s">
        <v>8</v>
      </c>
      <c r="B280" s="169" t="s">
        <v>25</v>
      </c>
      <c r="C280" s="169" t="s">
        <v>19</v>
      </c>
      <c r="D280" s="169" t="s">
        <v>20</v>
      </c>
      <c r="E280" s="170" t="s">
        <v>0</v>
      </c>
      <c r="F280" s="170" t="s">
        <v>1</v>
      </c>
      <c r="G280" s="170" t="s">
        <v>2</v>
      </c>
      <c r="H280" s="170" t="s">
        <v>3</v>
      </c>
      <c r="I280" s="170" t="s">
        <v>4</v>
      </c>
      <c r="J280" s="81" t="s">
        <v>76</v>
      </c>
      <c r="K280" s="187" t="s">
        <v>300</v>
      </c>
      <c r="L280" s="170" t="s">
        <v>5</v>
      </c>
      <c r="M280" s="170" t="s">
        <v>6</v>
      </c>
    </row>
    <row r="281" spans="1:13" ht="50.25" customHeight="1" thickBot="1">
      <c r="A281" s="5" t="s">
        <v>606</v>
      </c>
      <c r="B281" s="5">
        <v>1</v>
      </c>
      <c r="C281" s="5">
        <v>1</v>
      </c>
      <c r="D281" s="5"/>
      <c r="E281" s="80"/>
      <c r="F281" s="78" t="s">
        <v>78</v>
      </c>
      <c r="G281" s="37">
        <v>5530</v>
      </c>
      <c r="H281" s="37">
        <v>175</v>
      </c>
      <c r="I281" s="37"/>
      <c r="J281" s="37">
        <v>153</v>
      </c>
      <c r="K281" s="37"/>
      <c r="L281" s="37">
        <f>G281-H281+I281+J281+K281</f>
        <v>5508</v>
      </c>
      <c r="M281" s="93"/>
    </row>
    <row r="282" spans="1:13" ht="51" customHeight="1" thickBot="1">
      <c r="A282" s="5" t="s">
        <v>607</v>
      </c>
      <c r="B282" s="5">
        <v>1</v>
      </c>
      <c r="C282" s="5">
        <v>1</v>
      </c>
      <c r="D282" s="5"/>
      <c r="E282" s="49"/>
      <c r="F282" s="76" t="s">
        <v>78</v>
      </c>
      <c r="G282" s="41">
        <v>5530</v>
      </c>
      <c r="H282" s="41">
        <v>175</v>
      </c>
      <c r="I282" s="41"/>
      <c r="J282" s="41">
        <v>153</v>
      </c>
      <c r="K282" s="41"/>
      <c r="L282" s="41">
        <f>G282-H282+I282+J282+K282</f>
        <v>5508</v>
      </c>
      <c r="M282" s="11"/>
    </row>
    <row r="283" spans="1:13" ht="51" customHeight="1" thickBot="1">
      <c r="A283" s="5" t="s">
        <v>608</v>
      </c>
      <c r="B283" s="5">
        <v>1</v>
      </c>
      <c r="C283" s="5">
        <v>1</v>
      </c>
      <c r="D283" s="5"/>
      <c r="E283" s="29"/>
      <c r="F283" s="78" t="s">
        <v>78</v>
      </c>
      <c r="G283" s="41">
        <v>5530</v>
      </c>
      <c r="H283" s="37">
        <v>175</v>
      </c>
      <c r="I283" s="37"/>
      <c r="J283" s="37">
        <v>153</v>
      </c>
      <c r="K283" s="37"/>
      <c r="L283" s="37">
        <f aca="true" t="shared" si="16" ref="L283:L288">G283-H283+I283+J283+K283</f>
        <v>5508</v>
      </c>
      <c r="M283" s="43"/>
    </row>
    <row r="284" spans="1:13" ht="51" customHeight="1" thickBot="1">
      <c r="A284" s="5" t="s">
        <v>609</v>
      </c>
      <c r="B284" s="5">
        <v>1</v>
      </c>
      <c r="C284" s="5">
        <v>1</v>
      </c>
      <c r="D284" s="5"/>
      <c r="E284" s="49"/>
      <c r="F284" s="76" t="s">
        <v>78</v>
      </c>
      <c r="G284" s="41">
        <v>5530</v>
      </c>
      <c r="H284" s="41">
        <v>175</v>
      </c>
      <c r="I284" s="41"/>
      <c r="J284" s="41">
        <v>153</v>
      </c>
      <c r="K284" s="41"/>
      <c r="L284" s="41">
        <f t="shared" si="16"/>
        <v>5508</v>
      </c>
      <c r="M284" s="43"/>
    </row>
    <row r="285" spans="1:13" ht="51" customHeight="1" thickBot="1">
      <c r="A285" s="5" t="s">
        <v>610</v>
      </c>
      <c r="B285" s="5">
        <v>1</v>
      </c>
      <c r="C285" s="5">
        <v>1</v>
      </c>
      <c r="D285" s="5"/>
      <c r="E285" s="49"/>
      <c r="F285" s="76" t="s">
        <v>78</v>
      </c>
      <c r="G285" s="41">
        <v>5530</v>
      </c>
      <c r="H285" s="41">
        <v>175</v>
      </c>
      <c r="I285" s="41"/>
      <c r="J285" s="41">
        <v>153</v>
      </c>
      <c r="K285" s="41"/>
      <c r="L285" s="41">
        <f t="shared" si="16"/>
        <v>5508</v>
      </c>
      <c r="M285" s="43"/>
    </row>
    <row r="286" spans="1:13" ht="51" customHeight="1" thickBot="1">
      <c r="A286" s="5" t="s">
        <v>611</v>
      </c>
      <c r="B286" s="5">
        <v>1</v>
      </c>
      <c r="C286" s="5">
        <v>1</v>
      </c>
      <c r="D286" s="5"/>
      <c r="E286" s="49"/>
      <c r="F286" s="76" t="s">
        <v>78</v>
      </c>
      <c r="G286" s="41">
        <v>5530</v>
      </c>
      <c r="H286" s="41">
        <f>175</f>
        <v>175</v>
      </c>
      <c r="I286" s="41"/>
      <c r="J286" s="41">
        <v>153</v>
      </c>
      <c r="K286" s="41"/>
      <c r="L286" s="41">
        <f t="shared" si="16"/>
        <v>5508</v>
      </c>
      <c r="M286" s="43"/>
    </row>
    <row r="287" spans="1:13" ht="51" customHeight="1" thickBot="1">
      <c r="A287" s="5" t="s">
        <v>612</v>
      </c>
      <c r="B287" s="5">
        <v>1</v>
      </c>
      <c r="C287" s="5">
        <v>1</v>
      </c>
      <c r="D287" s="5"/>
      <c r="E287" s="77"/>
      <c r="F287" s="76" t="s">
        <v>78</v>
      </c>
      <c r="G287" s="41">
        <v>5530</v>
      </c>
      <c r="H287" s="41">
        <v>175</v>
      </c>
      <c r="I287" s="41"/>
      <c r="J287" s="41">
        <v>153</v>
      </c>
      <c r="K287" s="41"/>
      <c r="L287" s="41">
        <f t="shared" si="16"/>
        <v>5508</v>
      </c>
      <c r="M287" s="43"/>
    </row>
    <row r="288" spans="1:13" ht="51" customHeight="1" thickBot="1">
      <c r="A288" s="5" t="s">
        <v>613</v>
      </c>
      <c r="B288" s="5">
        <v>1</v>
      </c>
      <c r="C288" s="5"/>
      <c r="D288" s="5">
        <v>1</v>
      </c>
      <c r="E288" s="77"/>
      <c r="F288" s="76" t="s">
        <v>78</v>
      </c>
      <c r="G288" s="172">
        <v>5530</v>
      </c>
      <c r="H288" s="205">
        <v>175</v>
      </c>
      <c r="I288" s="172"/>
      <c r="J288" s="172">
        <v>153</v>
      </c>
      <c r="K288" s="172"/>
      <c r="L288" s="172">
        <f t="shared" si="16"/>
        <v>5508</v>
      </c>
      <c r="M288" s="43"/>
    </row>
    <row r="289" spans="1:13" ht="25.5" customHeight="1" thickTop="1">
      <c r="A289" s="103"/>
      <c r="B289" s="103"/>
      <c r="C289" s="103"/>
      <c r="D289" s="103"/>
      <c r="E289" s="104"/>
      <c r="F289" s="129" t="s">
        <v>236</v>
      </c>
      <c r="G289" s="116">
        <f aca="true" t="shared" si="17" ref="G289:L289">SUM(G281:G288)</f>
        <v>44240</v>
      </c>
      <c r="H289" s="116">
        <f t="shared" si="17"/>
        <v>1400</v>
      </c>
      <c r="I289" s="116">
        <f t="shared" si="17"/>
        <v>0</v>
      </c>
      <c r="J289" s="116">
        <f t="shared" si="17"/>
        <v>1224</v>
      </c>
      <c r="K289" s="116">
        <f t="shared" si="17"/>
        <v>0</v>
      </c>
      <c r="L289" s="116">
        <f t="shared" si="17"/>
        <v>44064</v>
      </c>
      <c r="M289" s="130"/>
    </row>
    <row r="290" spans="1:13" ht="15" customHeight="1">
      <c r="A290" s="279" t="s">
        <v>473</v>
      </c>
      <c r="B290" s="279"/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</row>
    <row r="291" spans="1:13" ht="24.75" customHeight="1">
      <c r="A291" s="170" t="s">
        <v>8</v>
      </c>
      <c r="B291" s="169" t="s">
        <v>25</v>
      </c>
      <c r="C291" s="169" t="s">
        <v>19</v>
      </c>
      <c r="D291" s="169" t="s">
        <v>20</v>
      </c>
      <c r="E291" s="170" t="s">
        <v>0</v>
      </c>
      <c r="F291" s="170" t="s">
        <v>1</v>
      </c>
      <c r="G291" s="170" t="s">
        <v>2</v>
      </c>
      <c r="H291" s="170" t="s">
        <v>3</v>
      </c>
      <c r="I291" s="170" t="s">
        <v>4</v>
      </c>
      <c r="J291" s="81" t="s">
        <v>76</v>
      </c>
      <c r="K291" s="187" t="s">
        <v>300</v>
      </c>
      <c r="L291" s="170" t="s">
        <v>5</v>
      </c>
      <c r="M291" s="170" t="s">
        <v>6</v>
      </c>
    </row>
    <row r="292" spans="1:13" ht="51" customHeight="1" thickBot="1">
      <c r="A292" s="5" t="s">
        <v>614</v>
      </c>
      <c r="B292" s="5">
        <v>1</v>
      </c>
      <c r="C292" s="5">
        <v>1</v>
      </c>
      <c r="D292" s="5"/>
      <c r="E292" s="77"/>
      <c r="F292" s="76" t="s">
        <v>80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11"/>
    </row>
    <row r="293" spans="1:13" ht="51" customHeight="1" thickBot="1">
      <c r="A293" s="5" t="s">
        <v>615</v>
      </c>
      <c r="B293" s="5">
        <v>1</v>
      </c>
      <c r="C293" s="5">
        <v>1</v>
      </c>
      <c r="D293" s="5"/>
      <c r="E293" s="77"/>
      <c r="F293" s="76" t="s">
        <v>80</v>
      </c>
      <c r="G293" s="41">
        <v>5030</v>
      </c>
      <c r="H293" s="41">
        <v>95</v>
      </c>
      <c r="I293" s="41"/>
      <c r="J293" s="41">
        <v>126</v>
      </c>
      <c r="K293" s="41"/>
      <c r="L293" s="41">
        <f>G293-H293+I293+J293+K293</f>
        <v>5061</v>
      </c>
      <c r="M293" s="43"/>
    </row>
    <row r="294" spans="1:13" ht="51" customHeight="1" thickBot="1">
      <c r="A294" s="5" t="s">
        <v>616</v>
      </c>
      <c r="B294" s="5">
        <v>1</v>
      </c>
      <c r="C294" s="5">
        <v>1</v>
      </c>
      <c r="D294" s="5"/>
      <c r="E294" s="77"/>
      <c r="F294" s="76" t="s">
        <v>80</v>
      </c>
      <c r="G294" s="41">
        <v>5030</v>
      </c>
      <c r="H294" s="82">
        <v>95</v>
      </c>
      <c r="I294" s="41"/>
      <c r="J294" s="41">
        <v>126</v>
      </c>
      <c r="K294" s="41"/>
      <c r="L294" s="41">
        <f>G294-H294+I294+J294+K294</f>
        <v>5061</v>
      </c>
      <c r="M294" s="43"/>
    </row>
    <row r="295" spans="1:13" ht="51" customHeight="1" thickBot="1">
      <c r="A295" s="5" t="s">
        <v>617</v>
      </c>
      <c r="B295" s="5">
        <v>1</v>
      </c>
      <c r="C295" s="5">
        <v>1</v>
      </c>
      <c r="D295" s="5"/>
      <c r="E295" s="77"/>
      <c r="F295" s="76" t="s">
        <v>80</v>
      </c>
      <c r="G295" s="41">
        <v>5030</v>
      </c>
      <c r="H295" s="41">
        <v>95</v>
      </c>
      <c r="I295" s="41"/>
      <c r="J295" s="41">
        <v>126</v>
      </c>
      <c r="K295" s="41"/>
      <c r="L295" s="41">
        <f>G295-H295+I295+J295+K295</f>
        <v>5061</v>
      </c>
      <c r="M295" s="43"/>
    </row>
    <row r="296" spans="1:13" ht="51" customHeight="1" thickBot="1">
      <c r="A296" s="5" t="s">
        <v>618</v>
      </c>
      <c r="B296" s="5">
        <v>1</v>
      </c>
      <c r="C296" s="5">
        <v>1</v>
      </c>
      <c r="D296" s="5"/>
      <c r="E296" s="77"/>
      <c r="F296" s="76" t="s">
        <v>80</v>
      </c>
      <c r="G296" s="41">
        <v>5030</v>
      </c>
      <c r="H296" s="41">
        <v>95</v>
      </c>
      <c r="I296" s="41"/>
      <c r="J296" s="41">
        <v>126</v>
      </c>
      <c r="K296" s="41"/>
      <c r="L296" s="41">
        <f>G296-H296+I296+J296+K296</f>
        <v>5061</v>
      </c>
      <c r="M296" s="43"/>
    </row>
    <row r="297" spans="1:13" ht="51" customHeight="1" thickBot="1">
      <c r="A297" s="5" t="s">
        <v>619</v>
      </c>
      <c r="B297" s="5">
        <v>1</v>
      </c>
      <c r="C297" s="5">
        <v>1</v>
      </c>
      <c r="D297" s="5"/>
      <c r="E297" s="80"/>
      <c r="F297" s="76" t="s">
        <v>80</v>
      </c>
      <c r="G297" s="41">
        <v>5030</v>
      </c>
      <c r="H297" s="41">
        <v>95</v>
      </c>
      <c r="I297" s="41"/>
      <c r="J297" s="41">
        <v>126</v>
      </c>
      <c r="K297" s="41"/>
      <c r="L297" s="41">
        <f>G297-H297+I297+J297+K297</f>
        <v>5061</v>
      </c>
      <c r="M297" s="43"/>
    </row>
    <row r="298" spans="1:13" ht="51" customHeight="1" thickBot="1">
      <c r="A298" s="5" t="s">
        <v>620</v>
      </c>
      <c r="B298" s="5">
        <v>1</v>
      </c>
      <c r="C298" s="5">
        <v>1</v>
      </c>
      <c r="D298" s="5"/>
      <c r="E298" s="80"/>
      <c r="F298" s="76" t="s">
        <v>80</v>
      </c>
      <c r="G298" s="41">
        <v>5030</v>
      </c>
      <c r="H298" s="41">
        <v>95</v>
      </c>
      <c r="I298" s="41"/>
      <c r="J298" s="41">
        <v>126</v>
      </c>
      <c r="K298" s="41"/>
      <c r="L298" s="41">
        <f>G298-H298+I298+J298+K298</f>
        <v>5061</v>
      </c>
      <c r="M298" s="43"/>
    </row>
    <row r="299" spans="1:13" ht="51" customHeight="1" thickBot="1">
      <c r="A299" s="5" t="s">
        <v>621</v>
      </c>
      <c r="B299" s="5">
        <v>1</v>
      </c>
      <c r="C299" s="5">
        <v>1</v>
      </c>
      <c r="D299" s="5"/>
      <c r="E299" s="80"/>
      <c r="F299" s="76" t="s">
        <v>80</v>
      </c>
      <c r="G299" s="41">
        <v>5030</v>
      </c>
      <c r="H299" s="41">
        <v>95</v>
      </c>
      <c r="I299" s="41"/>
      <c r="J299" s="41">
        <v>126</v>
      </c>
      <c r="K299" s="41"/>
      <c r="L299" s="41">
        <f>G299-H299+I299+J299+K299</f>
        <v>5061</v>
      </c>
      <c r="M299" s="43"/>
    </row>
    <row r="300" spans="1:13" ht="51" customHeight="1" thickBot="1">
      <c r="A300" s="5" t="s">
        <v>622</v>
      </c>
      <c r="B300" s="5">
        <v>1</v>
      </c>
      <c r="C300" s="5">
        <v>1</v>
      </c>
      <c r="D300" s="5"/>
      <c r="E300" s="80"/>
      <c r="F300" s="76" t="s">
        <v>80</v>
      </c>
      <c r="G300" s="41">
        <v>5030</v>
      </c>
      <c r="H300" s="41">
        <v>95</v>
      </c>
      <c r="I300" s="41"/>
      <c r="J300" s="41">
        <v>126</v>
      </c>
      <c r="K300" s="41"/>
      <c r="L300" s="41">
        <f>G300-H300+I300+J300+K300</f>
        <v>5061</v>
      </c>
      <c r="M300" s="43"/>
    </row>
    <row r="301" spans="1:13" ht="51" customHeight="1" thickBot="1">
      <c r="A301" s="5" t="s">
        <v>623</v>
      </c>
      <c r="B301" s="5">
        <v>1</v>
      </c>
      <c r="C301" s="5">
        <v>1</v>
      </c>
      <c r="D301" s="5"/>
      <c r="E301" s="271"/>
      <c r="F301" s="76" t="s">
        <v>80</v>
      </c>
      <c r="G301" s="41">
        <v>5030</v>
      </c>
      <c r="H301" s="41">
        <v>95</v>
      </c>
      <c r="I301" s="41"/>
      <c r="J301" s="41">
        <v>126</v>
      </c>
      <c r="K301" s="41"/>
      <c r="L301" s="41">
        <f>G301-H301+I301+J301+K301</f>
        <v>5061</v>
      </c>
      <c r="M301" s="43"/>
    </row>
    <row r="302" spans="1:13" ht="51" customHeight="1" thickBot="1">
      <c r="A302" s="5" t="s">
        <v>624</v>
      </c>
      <c r="B302" s="5">
        <v>1</v>
      </c>
      <c r="C302" s="5">
        <v>1</v>
      </c>
      <c r="D302" s="5"/>
      <c r="E302" s="80"/>
      <c r="F302" s="76" t="s">
        <v>80</v>
      </c>
      <c r="G302" s="41">
        <v>5030</v>
      </c>
      <c r="H302" s="41">
        <v>95</v>
      </c>
      <c r="I302" s="41"/>
      <c r="J302" s="41">
        <v>126</v>
      </c>
      <c r="K302" s="41"/>
      <c r="L302" s="41">
        <f>G302-H302+I302+J302+K302</f>
        <v>5061</v>
      </c>
      <c r="M302" s="43"/>
    </row>
    <row r="303" spans="1:13" ht="25.5" customHeight="1" thickBot="1" thickTop="1">
      <c r="A303" s="103"/>
      <c r="B303" s="103"/>
      <c r="C303" s="103"/>
      <c r="D303" s="103"/>
      <c r="E303" s="128"/>
      <c r="F303" s="129" t="s">
        <v>236</v>
      </c>
      <c r="G303" s="131">
        <f>SUM(G292:G302)</f>
        <v>55330</v>
      </c>
      <c r="H303" s="131">
        <f>SUM(H292:H302)</f>
        <v>1045</v>
      </c>
      <c r="I303" s="131">
        <f>SUM(I292:I302)</f>
        <v>0</v>
      </c>
      <c r="J303" s="131">
        <f>SUM(J292:J302)</f>
        <v>1386</v>
      </c>
      <c r="K303" s="131">
        <f>SUM(K292:K302)</f>
        <v>0</v>
      </c>
      <c r="L303" s="131">
        <f>SUM(L292:L302)</f>
        <v>55671</v>
      </c>
      <c r="M303" s="120"/>
    </row>
    <row r="304" spans="1:13" ht="25.5" customHeight="1" thickTop="1">
      <c r="A304" s="103"/>
      <c r="B304" s="126">
        <f>SUM(B266:B299)</f>
        <v>25</v>
      </c>
      <c r="C304" s="126">
        <f>SUM(C266:C299)</f>
        <v>22</v>
      </c>
      <c r="D304" s="126">
        <f>SUM(D266:D299)</f>
        <v>3</v>
      </c>
      <c r="E304" s="132"/>
      <c r="F304" s="133" t="s">
        <v>237</v>
      </c>
      <c r="G304" s="116">
        <f aca="true" t="shared" si="18" ref="G304:L304">SUM(G270+G278+G289+G303)</f>
        <v>158340</v>
      </c>
      <c r="H304" s="116">
        <f t="shared" si="18"/>
        <v>4825</v>
      </c>
      <c r="I304" s="116">
        <f t="shared" si="18"/>
        <v>0</v>
      </c>
      <c r="J304" s="116">
        <f t="shared" si="18"/>
        <v>4045</v>
      </c>
      <c r="K304" s="116">
        <f t="shared" si="18"/>
        <v>0</v>
      </c>
      <c r="L304" s="116">
        <f t="shared" si="18"/>
        <v>157560</v>
      </c>
      <c r="M304" s="120"/>
    </row>
    <row r="305" spans="1:13" ht="15" customHeight="1">
      <c r="A305" s="273" t="s">
        <v>10</v>
      </c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</row>
    <row r="306" spans="1:13" ht="15" customHeight="1">
      <c r="A306" s="273" t="s">
        <v>410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</row>
    <row r="307" spans="1:13" ht="15" customHeight="1">
      <c r="A307" s="273" t="str">
        <f>A3</f>
        <v>Nómina que corresponde a la 1RA (PRIMERA) quincena del mes de MAYO de 2019.</v>
      </c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</row>
    <row r="308" spans="1:13" ht="15" customHeight="1">
      <c r="A308" s="274" t="s">
        <v>474</v>
      </c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</row>
    <row r="309" spans="1:13" ht="24.75" customHeight="1">
      <c r="A309" s="48" t="s">
        <v>8</v>
      </c>
      <c r="B309" s="44" t="s">
        <v>25</v>
      </c>
      <c r="C309" s="44" t="s">
        <v>19</v>
      </c>
      <c r="D309" s="44" t="s">
        <v>20</v>
      </c>
      <c r="E309" s="48" t="s">
        <v>0</v>
      </c>
      <c r="F309" s="48" t="s">
        <v>1</v>
      </c>
      <c r="G309" s="48" t="s">
        <v>2</v>
      </c>
      <c r="H309" s="48" t="s">
        <v>3</v>
      </c>
      <c r="I309" s="48" t="s">
        <v>4</v>
      </c>
      <c r="J309" s="81" t="s">
        <v>76</v>
      </c>
      <c r="K309" s="187" t="s">
        <v>300</v>
      </c>
      <c r="L309" s="48" t="s">
        <v>5</v>
      </c>
      <c r="M309" s="48" t="s">
        <v>6</v>
      </c>
    </row>
    <row r="310" spans="1:13" ht="51" customHeight="1" thickBot="1">
      <c r="A310" s="54" t="s">
        <v>625</v>
      </c>
      <c r="B310" s="54">
        <v>1</v>
      </c>
      <c r="C310" s="54">
        <v>1</v>
      </c>
      <c r="D310" s="54"/>
      <c r="E310" s="67" t="s">
        <v>49</v>
      </c>
      <c r="F310" s="58" t="s">
        <v>39</v>
      </c>
      <c r="G310" s="69">
        <v>9105</v>
      </c>
      <c r="H310" s="69">
        <v>420</v>
      </c>
      <c r="I310" s="69"/>
      <c r="J310" s="69"/>
      <c r="K310" s="69"/>
      <c r="L310" s="69">
        <f>G310-H310+I310</f>
        <v>8685</v>
      </c>
      <c r="M310" s="233"/>
    </row>
    <row r="311" spans="1:13" ht="47.25" customHeight="1" thickBot="1">
      <c r="A311" s="5" t="s">
        <v>626</v>
      </c>
      <c r="B311" s="5">
        <v>1</v>
      </c>
      <c r="C311" s="5">
        <v>1</v>
      </c>
      <c r="D311" s="5"/>
      <c r="E311" s="29" t="s">
        <v>13</v>
      </c>
      <c r="F311" s="33" t="s">
        <v>283</v>
      </c>
      <c r="G311" s="37">
        <v>8060</v>
      </c>
      <c r="H311" s="37">
        <v>420</v>
      </c>
      <c r="I311" s="37"/>
      <c r="J311" s="37"/>
      <c r="K311" s="37"/>
      <c r="L311" s="37">
        <f>G311-H311+I311</f>
        <v>7640</v>
      </c>
      <c r="M311" s="6"/>
    </row>
    <row r="312" spans="1:13" ht="27.75" customHeight="1" thickTop="1">
      <c r="A312" s="112"/>
      <c r="B312" s="108">
        <f>SUM(B310:B311)</f>
        <v>2</v>
      </c>
      <c r="C312" s="108">
        <f>SUM(C310:C311)</f>
        <v>2</v>
      </c>
      <c r="D312" s="108">
        <f>SUM(D310:D311)</f>
        <v>0</v>
      </c>
      <c r="E312" s="122"/>
      <c r="F312" s="108" t="s">
        <v>7</v>
      </c>
      <c r="G312" s="118">
        <f aca="true" t="shared" si="19" ref="G312:L312">SUM(G310:G311)</f>
        <v>17165</v>
      </c>
      <c r="H312" s="118">
        <f t="shared" si="19"/>
        <v>840</v>
      </c>
      <c r="I312" s="118">
        <f t="shared" si="19"/>
        <v>0</v>
      </c>
      <c r="J312" s="118">
        <f t="shared" si="19"/>
        <v>0</v>
      </c>
      <c r="K312" s="118">
        <f t="shared" si="19"/>
        <v>0</v>
      </c>
      <c r="L312" s="118">
        <f t="shared" si="19"/>
        <v>16325</v>
      </c>
      <c r="M312" s="120"/>
    </row>
    <row r="313" spans="1:13" ht="18" customHeight="1">
      <c r="A313" s="273" t="s">
        <v>10</v>
      </c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</row>
    <row r="314" spans="1:13" ht="17.25" customHeight="1">
      <c r="A314" s="273" t="s">
        <v>410</v>
      </c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</row>
    <row r="315" spans="1:13" ht="17.25" customHeight="1">
      <c r="A315" s="273" t="str">
        <f>A3</f>
        <v>Nómina que corresponde a la 1RA (PRIMERA) quincena del mes de MAYO de 2019.</v>
      </c>
      <c r="B315" s="273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</row>
    <row r="316" spans="1:17" ht="21.75" customHeight="1">
      <c r="A316" s="281" t="s">
        <v>475</v>
      </c>
      <c r="B316" s="281"/>
      <c r="C316" s="281"/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55"/>
      <c r="O316" s="255"/>
      <c r="P316" s="255"/>
      <c r="Q316" s="255"/>
    </row>
    <row r="317" spans="1:17" ht="21.75" customHeight="1">
      <c r="A317" s="252" t="s">
        <v>8</v>
      </c>
      <c r="B317" s="251" t="s">
        <v>25</v>
      </c>
      <c r="C317" s="251" t="s">
        <v>19</v>
      </c>
      <c r="D317" s="251" t="s">
        <v>20</v>
      </c>
      <c r="E317" s="252" t="s">
        <v>0</v>
      </c>
      <c r="F317" s="252" t="s">
        <v>1</v>
      </c>
      <c r="G317" s="252" t="s">
        <v>2</v>
      </c>
      <c r="H317" s="252" t="s">
        <v>3</v>
      </c>
      <c r="I317" s="252" t="s">
        <v>4</v>
      </c>
      <c r="J317" s="81" t="s">
        <v>76</v>
      </c>
      <c r="K317" s="187" t="s">
        <v>300</v>
      </c>
      <c r="L317" s="252" t="s">
        <v>5</v>
      </c>
      <c r="M317" s="252" t="s">
        <v>6</v>
      </c>
      <c r="N317" s="255"/>
      <c r="O317" s="255"/>
      <c r="P317" s="255"/>
      <c r="Q317" s="255"/>
    </row>
    <row r="318" spans="1:17" ht="47.25" customHeight="1" thickBot="1">
      <c r="A318" s="54" t="s">
        <v>627</v>
      </c>
      <c r="B318" s="54">
        <v>1</v>
      </c>
      <c r="C318" s="54"/>
      <c r="D318" s="54">
        <v>1</v>
      </c>
      <c r="E318" s="67" t="s">
        <v>409</v>
      </c>
      <c r="F318" s="58" t="s">
        <v>435</v>
      </c>
      <c r="G318" s="69">
        <v>6650</v>
      </c>
      <c r="H318" s="69">
        <v>420</v>
      </c>
      <c r="I318" s="69"/>
      <c r="J318" s="69"/>
      <c r="K318" s="69"/>
      <c r="L318" s="69">
        <f>G318-H318+I318</f>
        <v>6230</v>
      </c>
      <c r="M318" s="233"/>
      <c r="N318" s="253"/>
      <c r="O318" s="253"/>
      <c r="P318" s="253"/>
      <c r="Q318" s="253"/>
    </row>
    <row r="319" spans="1:13" ht="47.25" customHeight="1" thickBot="1">
      <c r="A319" s="13" t="s">
        <v>628</v>
      </c>
      <c r="B319" s="13">
        <v>1</v>
      </c>
      <c r="C319" s="13">
        <v>1</v>
      </c>
      <c r="D319" s="13"/>
      <c r="E319" s="80" t="s">
        <v>159</v>
      </c>
      <c r="F319" s="78" t="s">
        <v>160</v>
      </c>
      <c r="G319" s="37">
        <v>4515</v>
      </c>
      <c r="H319" s="37"/>
      <c r="I319" s="37">
        <v>90</v>
      </c>
      <c r="J319" s="37"/>
      <c r="K319" s="37"/>
      <c r="L319" s="37">
        <f>G319-H319+I319</f>
        <v>4605</v>
      </c>
      <c r="M319" s="9"/>
    </row>
    <row r="320" spans="1:13" ht="25.5" customHeight="1" thickTop="1">
      <c r="A320" s="112"/>
      <c r="B320" s="108">
        <f>SUM(B318:B319)</f>
        <v>2</v>
      </c>
      <c r="C320" s="108">
        <f>SUM(C318:C319)</f>
        <v>1</v>
      </c>
      <c r="D320" s="108">
        <f>SUM(D318:D319)</f>
        <v>1</v>
      </c>
      <c r="E320" s="122"/>
      <c r="F320" s="108" t="s">
        <v>7</v>
      </c>
      <c r="G320" s="118">
        <f aca="true" t="shared" si="20" ref="G320:L320">SUM(G318:G319)</f>
        <v>11165</v>
      </c>
      <c r="H320" s="118">
        <f t="shared" si="20"/>
        <v>420</v>
      </c>
      <c r="I320" s="118">
        <f t="shared" si="20"/>
        <v>90</v>
      </c>
      <c r="J320" s="118">
        <f t="shared" si="20"/>
        <v>0</v>
      </c>
      <c r="K320" s="118">
        <f t="shared" si="20"/>
        <v>0</v>
      </c>
      <c r="L320" s="118">
        <f t="shared" si="20"/>
        <v>10835</v>
      </c>
      <c r="M320" s="120"/>
    </row>
    <row r="321" spans="1:13" ht="15" customHeight="1">
      <c r="A321" s="273" t="s">
        <v>434</v>
      </c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</row>
    <row r="322" spans="1:13" ht="15" customHeight="1">
      <c r="A322" s="273" t="str">
        <f>A3</f>
        <v>Nómina que corresponde a la 1RA (PRIMERA) quincena del mes de MAYO de 2019.</v>
      </c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</row>
    <row r="323" spans="1:13" ht="15" customHeight="1">
      <c r="A323" s="274" t="s">
        <v>476</v>
      </c>
      <c r="B323" s="274"/>
      <c r="C323" s="274"/>
      <c r="D323" s="274"/>
      <c r="E323" s="274"/>
      <c r="F323" s="274"/>
      <c r="G323" s="274"/>
      <c r="H323" s="274"/>
      <c r="I323" s="274"/>
      <c r="J323" s="274"/>
      <c r="K323" s="274"/>
      <c r="L323" s="274"/>
      <c r="M323" s="274"/>
    </row>
    <row r="324" spans="1:13" ht="24.75" customHeight="1">
      <c r="A324" s="48" t="s">
        <v>8</v>
      </c>
      <c r="B324" s="44" t="s">
        <v>25</v>
      </c>
      <c r="C324" s="44" t="s">
        <v>19</v>
      </c>
      <c r="D324" s="44" t="s">
        <v>20</v>
      </c>
      <c r="E324" s="48" t="s">
        <v>0</v>
      </c>
      <c r="F324" s="48" t="s">
        <v>1</v>
      </c>
      <c r="G324" s="48" t="s">
        <v>2</v>
      </c>
      <c r="H324" s="48" t="s">
        <v>3</v>
      </c>
      <c r="I324" s="48" t="s">
        <v>4</v>
      </c>
      <c r="J324" s="81" t="s">
        <v>76</v>
      </c>
      <c r="K324" s="187" t="s">
        <v>300</v>
      </c>
      <c r="L324" s="48" t="s">
        <v>5</v>
      </c>
      <c r="M324" s="48" t="s">
        <v>6</v>
      </c>
    </row>
    <row r="325" spans="1:13" ht="51" customHeight="1" thickBot="1">
      <c r="A325" s="54" t="s">
        <v>629</v>
      </c>
      <c r="B325" s="54">
        <v>1</v>
      </c>
      <c r="C325" s="54"/>
      <c r="D325" s="54">
        <v>1</v>
      </c>
      <c r="E325" s="56" t="s">
        <v>83</v>
      </c>
      <c r="F325" s="83" t="s">
        <v>39</v>
      </c>
      <c r="G325" s="69">
        <v>9105</v>
      </c>
      <c r="H325" s="69">
        <v>420</v>
      </c>
      <c r="I325" s="69"/>
      <c r="J325" s="69"/>
      <c r="K325" s="69"/>
      <c r="L325" s="69">
        <f aca="true" t="shared" si="21" ref="L325:L334">G325-H325+I325</f>
        <v>8685</v>
      </c>
      <c r="M325" s="63"/>
    </row>
    <row r="326" spans="1:13" ht="51" customHeight="1" thickBot="1">
      <c r="A326" s="54" t="s">
        <v>630</v>
      </c>
      <c r="B326" s="5">
        <v>1</v>
      </c>
      <c r="C326" s="5"/>
      <c r="D326" s="5">
        <v>1</v>
      </c>
      <c r="E326" s="29" t="s">
        <v>87</v>
      </c>
      <c r="F326" s="61" t="s">
        <v>84</v>
      </c>
      <c r="G326" s="41">
        <v>3065</v>
      </c>
      <c r="H326" s="87"/>
      <c r="I326" s="41">
        <v>135</v>
      </c>
      <c r="J326" s="41"/>
      <c r="K326" s="41"/>
      <c r="L326" s="37">
        <f t="shared" si="21"/>
        <v>3200</v>
      </c>
      <c r="M326" s="43"/>
    </row>
    <row r="327" spans="1:13" ht="51" customHeight="1" thickBot="1">
      <c r="A327" s="54" t="s">
        <v>631</v>
      </c>
      <c r="B327" s="5">
        <v>1</v>
      </c>
      <c r="C327" s="5">
        <v>1</v>
      </c>
      <c r="D327" s="5"/>
      <c r="E327" s="80" t="s">
        <v>88</v>
      </c>
      <c r="F327" s="30" t="s">
        <v>85</v>
      </c>
      <c r="G327" s="37">
        <v>4970</v>
      </c>
      <c r="H327" s="86"/>
      <c r="I327" s="37">
        <v>90</v>
      </c>
      <c r="J327" s="37"/>
      <c r="K327" s="37"/>
      <c r="L327" s="37">
        <f t="shared" si="21"/>
        <v>5060</v>
      </c>
      <c r="M327" s="43"/>
    </row>
    <row r="328" spans="1:13" ht="51" customHeight="1" thickBot="1">
      <c r="A328" s="54" t="s">
        <v>632</v>
      </c>
      <c r="B328" s="5">
        <v>1</v>
      </c>
      <c r="C328" s="5">
        <v>1</v>
      </c>
      <c r="D328" s="5"/>
      <c r="E328" s="29" t="s">
        <v>112</v>
      </c>
      <c r="F328" s="33" t="s">
        <v>15</v>
      </c>
      <c r="G328" s="37">
        <v>7500</v>
      </c>
      <c r="H328" s="37">
        <v>350</v>
      </c>
      <c r="I328" s="37"/>
      <c r="J328" s="37"/>
      <c r="K328" s="37"/>
      <c r="L328" s="37">
        <f t="shared" si="21"/>
        <v>7150</v>
      </c>
      <c r="M328" s="43"/>
    </row>
    <row r="329" spans="1:13" ht="51" customHeight="1" thickBot="1">
      <c r="A329" s="54" t="s">
        <v>633</v>
      </c>
      <c r="B329" s="5">
        <v>1</v>
      </c>
      <c r="C329" s="5">
        <v>1</v>
      </c>
      <c r="D329" s="5"/>
      <c r="E329" s="29" t="s">
        <v>375</v>
      </c>
      <c r="F329" s="168" t="s">
        <v>396</v>
      </c>
      <c r="G329" s="53">
        <v>6355</v>
      </c>
      <c r="H329" s="53">
        <v>150</v>
      </c>
      <c r="I329" s="53"/>
      <c r="J329" s="53"/>
      <c r="K329" s="53"/>
      <c r="L329" s="34">
        <f t="shared" si="21"/>
        <v>6205</v>
      </c>
      <c r="M329" s="43"/>
    </row>
    <row r="330" spans="1:13" ht="51" customHeight="1" thickBot="1">
      <c r="A330" s="54" t="s">
        <v>634</v>
      </c>
      <c r="B330" s="5">
        <v>1</v>
      </c>
      <c r="C330" s="5">
        <v>1</v>
      </c>
      <c r="D330" s="5"/>
      <c r="E330" s="29" t="s">
        <v>265</v>
      </c>
      <c r="F330" s="30" t="s">
        <v>316</v>
      </c>
      <c r="G330" s="37">
        <v>3635</v>
      </c>
      <c r="H330" s="37"/>
      <c r="I330" s="37">
        <v>90</v>
      </c>
      <c r="L330" s="34">
        <f t="shared" si="21"/>
        <v>3725</v>
      </c>
      <c r="M330" s="43"/>
    </row>
    <row r="331" spans="1:13" ht="51" customHeight="1" thickBot="1">
      <c r="A331" s="54" t="s">
        <v>635</v>
      </c>
      <c r="B331" s="5">
        <v>1</v>
      </c>
      <c r="C331" s="5">
        <v>1</v>
      </c>
      <c r="D331" s="5"/>
      <c r="E331" s="29" t="s">
        <v>357</v>
      </c>
      <c r="F331" s="30" t="s">
        <v>316</v>
      </c>
      <c r="G331" s="37">
        <v>3115</v>
      </c>
      <c r="H331" s="37"/>
      <c r="I331" s="37">
        <v>95</v>
      </c>
      <c r="L331" s="34">
        <f t="shared" si="21"/>
        <v>3210</v>
      </c>
      <c r="M331" s="43"/>
    </row>
    <row r="332" spans="1:13" ht="51" customHeight="1" thickBot="1">
      <c r="A332" s="54" t="s">
        <v>636</v>
      </c>
      <c r="B332" s="5">
        <v>1</v>
      </c>
      <c r="C332" s="5">
        <v>1</v>
      </c>
      <c r="D332" s="5"/>
      <c r="E332" s="29" t="s">
        <v>366</v>
      </c>
      <c r="F332" s="30" t="s">
        <v>315</v>
      </c>
      <c r="G332" s="37">
        <v>3110</v>
      </c>
      <c r="H332" s="37"/>
      <c r="I332" s="37">
        <v>90</v>
      </c>
      <c r="L332" s="34">
        <f t="shared" si="21"/>
        <v>3200</v>
      </c>
      <c r="M332" s="43"/>
    </row>
    <row r="333" spans="1:13" ht="51" customHeight="1" thickBot="1">
      <c r="A333" s="54" t="s">
        <v>637</v>
      </c>
      <c r="B333" s="5">
        <v>1</v>
      </c>
      <c r="C333" s="5"/>
      <c r="D333" s="5">
        <v>1</v>
      </c>
      <c r="E333" s="29" t="s">
        <v>302</v>
      </c>
      <c r="F333" s="30" t="s">
        <v>405</v>
      </c>
      <c r="G333" s="37">
        <v>1990</v>
      </c>
      <c r="H333" s="37"/>
      <c r="I333" s="37">
        <v>105</v>
      </c>
      <c r="L333" s="34">
        <f t="shared" si="21"/>
        <v>2095</v>
      </c>
      <c r="M333" s="43"/>
    </row>
    <row r="334" spans="1:13" ht="51" customHeight="1" thickBot="1">
      <c r="A334" s="54" t="s">
        <v>638</v>
      </c>
      <c r="B334" s="5">
        <v>1</v>
      </c>
      <c r="C334" s="5">
        <v>1</v>
      </c>
      <c r="D334" s="5"/>
      <c r="E334" s="29" t="s">
        <v>444</v>
      </c>
      <c r="F334" s="30" t="s">
        <v>443</v>
      </c>
      <c r="G334" s="37">
        <v>3600</v>
      </c>
      <c r="H334" s="37"/>
      <c r="I334" s="37">
        <v>90</v>
      </c>
      <c r="L334" s="34">
        <f t="shared" si="21"/>
        <v>3690</v>
      </c>
      <c r="M334" s="43"/>
    </row>
    <row r="335" spans="1:13" ht="24" customHeight="1" thickTop="1">
      <c r="A335" s="103"/>
      <c r="B335" s="134"/>
      <c r="C335" s="134"/>
      <c r="D335" s="103"/>
      <c r="E335" s="104"/>
      <c r="F335" s="117" t="s">
        <v>226</v>
      </c>
      <c r="G335" s="118">
        <f aca="true" t="shared" si="22" ref="G335:L335">SUM(G325:G334)</f>
        <v>46445</v>
      </c>
      <c r="H335" s="118">
        <f t="shared" si="22"/>
        <v>920</v>
      </c>
      <c r="I335" s="118">
        <f t="shared" si="22"/>
        <v>695</v>
      </c>
      <c r="J335" s="118">
        <f t="shared" si="22"/>
        <v>0</v>
      </c>
      <c r="K335" s="118">
        <f t="shared" si="22"/>
        <v>0</v>
      </c>
      <c r="L335" s="118">
        <f t="shared" si="22"/>
        <v>46220</v>
      </c>
      <c r="M335" s="114"/>
    </row>
    <row r="336" spans="1:13" ht="15" customHeight="1">
      <c r="A336" s="276" t="s">
        <v>227</v>
      </c>
      <c r="B336" s="276"/>
      <c r="C336" s="276"/>
      <c r="D336" s="276"/>
      <c r="E336" s="276"/>
      <c r="F336" s="276"/>
      <c r="G336" s="276"/>
      <c r="H336" s="276"/>
      <c r="I336" s="276"/>
      <c r="J336" s="276"/>
      <c r="K336" s="276"/>
      <c r="L336" s="276"/>
      <c r="M336" s="276"/>
    </row>
    <row r="337" spans="1:13" ht="24.75" customHeight="1">
      <c r="A337" s="48" t="s">
        <v>8</v>
      </c>
      <c r="B337" s="44" t="s">
        <v>25</v>
      </c>
      <c r="C337" s="44" t="s">
        <v>19</v>
      </c>
      <c r="D337" s="44" t="s">
        <v>20</v>
      </c>
      <c r="E337" s="48" t="s">
        <v>0</v>
      </c>
      <c r="F337" s="48" t="s">
        <v>1</v>
      </c>
      <c r="G337" s="48" t="s">
        <v>2</v>
      </c>
      <c r="H337" s="48" t="s">
        <v>3</v>
      </c>
      <c r="I337" s="48" t="s">
        <v>4</v>
      </c>
      <c r="J337" s="81" t="s">
        <v>76</v>
      </c>
      <c r="K337" s="187" t="s">
        <v>300</v>
      </c>
      <c r="L337" s="48" t="s">
        <v>5</v>
      </c>
      <c r="M337" s="48" t="s">
        <v>6</v>
      </c>
    </row>
    <row r="338" spans="1:13" ht="45" customHeight="1" thickBot="1">
      <c r="A338" s="5" t="s">
        <v>639</v>
      </c>
      <c r="B338" s="5">
        <v>1</v>
      </c>
      <c r="C338" s="5">
        <v>1</v>
      </c>
      <c r="D338" s="5"/>
      <c r="E338" s="29" t="s">
        <v>97</v>
      </c>
      <c r="F338" s="33" t="s">
        <v>96</v>
      </c>
      <c r="G338" s="37">
        <v>5980</v>
      </c>
      <c r="H338" s="37">
        <v>210</v>
      </c>
      <c r="I338" s="37"/>
      <c r="J338" s="37"/>
      <c r="K338" s="37"/>
      <c r="L338" s="37">
        <f>G338-H338+I338</f>
        <v>5770</v>
      </c>
      <c r="M338" s="11"/>
    </row>
    <row r="339" spans="1:13" ht="51" customHeight="1" thickBot="1">
      <c r="A339" s="5" t="s">
        <v>640</v>
      </c>
      <c r="B339" s="5">
        <v>1</v>
      </c>
      <c r="C339" s="5">
        <v>1</v>
      </c>
      <c r="D339" s="5"/>
      <c r="E339" s="29" t="s">
        <v>98</v>
      </c>
      <c r="F339" s="33" t="s">
        <v>96</v>
      </c>
      <c r="G339" s="37">
        <v>5810</v>
      </c>
      <c r="H339" s="37">
        <v>175</v>
      </c>
      <c r="I339" s="37"/>
      <c r="J339" s="37"/>
      <c r="K339" s="37"/>
      <c r="L339" s="37">
        <f>G339-H339+I339</f>
        <v>5635</v>
      </c>
      <c r="M339" s="43"/>
    </row>
    <row r="340" spans="1:13" ht="51" customHeight="1" thickBot="1">
      <c r="A340" s="5" t="s">
        <v>641</v>
      </c>
      <c r="B340" s="5">
        <v>1</v>
      </c>
      <c r="C340" s="5">
        <v>1</v>
      </c>
      <c r="D340" s="5"/>
      <c r="E340" s="29" t="s">
        <v>342</v>
      </c>
      <c r="F340" s="33" t="s">
        <v>96</v>
      </c>
      <c r="G340" s="146">
        <v>4455</v>
      </c>
      <c r="H340" s="146"/>
      <c r="I340" s="146">
        <v>90</v>
      </c>
      <c r="J340" s="146"/>
      <c r="K340" s="146"/>
      <c r="L340" s="146">
        <f>G340-H340+I340</f>
        <v>4545</v>
      </c>
      <c r="M340" s="43"/>
    </row>
    <row r="341" spans="1:13" ht="25.5" customHeight="1" thickTop="1">
      <c r="A341" s="103"/>
      <c r="B341" s="103"/>
      <c r="C341" s="103"/>
      <c r="D341" s="103"/>
      <c r="E341" s="135"/>
      <c r="F341" s="117" t="s">
        <v>226</v>
      </c>
      <c r="G341" s="116">
        <f>SUM(G338:G340)</f>
        <v>16245</v>
      </c>
      <c r="H341" s="116">
        <f>SUM(H338:H340)</f>
        <v>385</v>
      </c>
      <c r="I341" s="116">
        <f>SUM(I338:I340)</f>
        <v>90</v>
      </c>
      <c r="J341" s="116">
        <f>SUM(J338:J340)</f>
        <v>0</v>
      </c>
      <c r="K341" s="116">
        <f>SUM(K338:K340)</f>
        <v>0</v>
      </c>
      <c r="L341" s="116">
        <f>SUM(L338:L340)</f>
        <v>15950</v>
      </c>
      <c r="M341" s="120"/>
    </row>
    <row r="342" spans="1:13" ht="15" customHeight="1">
      <c r="A342" s="276" t="s">
        <v>228</v>
      </c>
      <c r="B342" s="276"/>
      <c r="C342" s="276"/>
      <c r="D342" s="276"/>
      <c r="E342" s="276"/>
      <c r="F342" s="276"/>
      <c r="G342" s="276"/>
      <c r="H342" s="276"/>
      <c r="I342" s="276"/>
      <c r="J342" s="276"/>
      <c r="K342" s="276"/>
      <c r="L342" s="276"/>
      <c r="M342" s="276"/>
    </row>
    <row r="343" spans="1:13" ht="24.75" customHeight="1">
      <c r="A343" s="48" t="s">
        <v>8</v>
      </c>
      <c r="B343" s="44" t="s">
        <v>25</v>
      </c>
      <c r="C343" s="44" t="s">
        <v>19</v>
      </c>
      <c r="D343" s="44" t="s">
        <v>20</v>
      </c>
      <c r="E343" s="48" t="s">
        <v>0</v>
      </c>
      <c r="F343" s="48" t="s">
        <v>1</v>
      </c>
      <c r="G343" s="48" t="s">
        <v>2</v>
      </c>
      <c r="H343" s="48" t="s">
        <v>3</v>
      </c>
      <c r="I343" s="48" t="s">
        <v>4</v>
      </c>
      <c r="J343" s="81" t="s">
        <v>76</v>
      </c>
      <c r="K343" s="187" t="s">
        <v>300</v>
      </c>
      <c r="L343" s="48" t="s">
        <v>5</v>
      </c>
      <c r="M343" s="48" t="s">
        <v>6</v>
      </c>
    </row>
    <row r="344" spans="1:13" ht="51" customHeight="1" thickBot="1">
      <c r="A344" s="5" t="s">
        <v>642</v>
      </c>
      <c r="B344" s="5">
        <v>1</v>
      </c>
      <c r="C344" s="5"/>
      <c r="D344" s="5">
        <v>1</v>
      </c>
      <c r="E344" s="29" t="s">
        <v>99</v>
      </c>
      <c r="F344" s="78" t="s">
        <v>12</v>
      </c>
      <c r="G344" s="37">
        <v>4200</v>
      </c>
      <c r="H344" s="72"/>
      <c r="I344" s="72">
        <v>90</v>
      </c>
      <c r="J344" s="72"/>
      <c r="K344" s="72"/>
      <c r="L344" s="37">
        <f>G344-H344+I344</f>
        <v>4290</v>
      </c>
      <c r="M344" s="11"/>
    </row>
    <row r="345" spans="1:13" ht="51" customHeight="1" thickBot="1">
      <c r="A345" s="5" t="s">
        <v>643</v>
      </c>
      <c r="B345" s="5">
        <v>1</v>
      </c>
      <c r="C345" s="5">
        <v>1</v>
      </c>
      <c r="D345" s="5"/>
      <c r="E345" s="29" t="s">
        <v>100</v>
      </c>
      <c r="F345" s="33" t="s">
        <v>106</v>
      </c>
      <c r="G345" s="37">
        <v>5980</v>
      </c>
      <c r="H345" s="37">
        <v>210</v>
      </c>
      <c r="I345" s="37"/>
      <c r="J345" s="37"/>
      <c r="K345" s="37"/>
      <c r="L345" s="37">
        <f>G345-H345+I345</f>
        <v>5770</v>
      </c>
      <c r="M345" s="43"/>
    </row>
    <row r="346" spans="1:13" ht="51" customHeight="1" thickBot="1">
      <c r="A346" s="5" t="s">
        <v>644</v>
      </c>
      <c r="B346" s="5">
        <v>1</v>
      </c>
      <c r="C346" s="5">
        <v>1</v>
      </c>
      <c r="D346" s="5"/>
      <c r="E346" s="29" t="s">
        <v>101</v>
      </c>
      <c r="F346" s="31" t="s">
        <v>107</v>
      </c>
      <c r="G346" s="37">
        <v>6180</v>
      </c>
      <c r="H346" s="37">
        <v>210</v>
      </c>
      <c r="I346" s="37"/>
      <c r="J346" s="37"/>
      <c r="K346" s="37"/>
      <c r="L346" s="37">
        <f aca="true" t="shared" si="23" ref="L346:L352">G346-H346+I346</f>
        <v>5970</v>
      </c>
      <c r="M346" s="43"/>
    </row>
    <row r="347" spans="1:13" ht="51" customHeight="1" thickBot="1">
      <c r="A347" s="5" t="s">
        <v>645</v>
      </c>
      <c r="B347" s="5">
        <v>1</v>
      </c>
      <c r="C347" s="5">
        <v>1</v>
      </c>
      <c r="D347" s="5"/>
      <c r="E347" s="29" t="s">
        <v>102</v>
      </c>
      <c r="F347" s="31" t="s">
        <v>107</v>
      </c>
      <c r="G347" s="37">
        <v>5310</v>
      </c>
      <c r="H347" s="37">
        <v>175</v>
      </c>
      <c r="I347" s="37"/>
      <c r="J347" s="37"/>
      <c r="K347" s="37"/>
      <c r="L347" s="37">
        <f t="shared" si="23"/>
        <v>5135</v>
      </c>
      <c r="M347" s="9"/>
    </row>
    <row r="348" spans="1:13" ht="51" customHeight="1" thickBot="1">
      <c r="A348" s="5" t="s">
        <v>646</v>
      </c>
      <c r="B348" s="5">
        <v>1</v>
      </c>
      <c r="C348" s="5">
        <v>1</v>
      </c>
      <c r="D348" s="5"/>
      <c r="E348" s="29" t="s">
        <v>103</v>
      </c>
      <c r="F348" s="31" t="s">
        <v>107</v>
      </c>
      <c r="G348" s="37">
        <v>4515</v>
      </c>
      <c r="H348" s="37"/>
      <c r="I348" s="37">
        <v>90</v>
      </c>
      <c r="J348" s="37"/>
      <c r="K348" s="37"/>
      <c r="L348" s="37">
        <f t="shared" si="23"/>
        <v>4605</v>
      </c>
      <c r="M348" s="43"/>
    </row>
    <row r="349" spans="1:13" ht="51" customHeight="1" thickBot="1">
      <c r="A349" s="5" t="s">
        <v>647</v>
      </c>
      <c r="B349" s="5">
        <v>1</v>
      </c>
      <c r="C349" s="5">
        <v>1</v>
      </c>
      <c r="D349" s="5"/>
      <c r="E349" s="29" t="s">
        <v>104</v>
      </c>
      <c r="F349" s="31" t="s">
        <v>107</v>
      </c>
      <c r="G349" s="37">
        <v>4515</v>
      </c>
      <c r="H349" s="37"/>
      <c r="I349" s="37">
        <v>90</v>
      </c>
      <c r="J349" s="37"/>
      <c r="K349" s="37"/>
      <c r="L349" s="37">
        <f t="shared" si="23"/>
        <v>4605</v>
      </c>
      <c r="M349" s="20"/>
    </row>
    <row r="350" spans="1:13" ht="51" customHeight="1" thickBot="1">
      <c r="A350" s="5" t="s">
        <v>648</v>
      </c>
      <c r="B350" s="5">
        <v>1</v>
      </c>
      <c r="C350" s="5">
        <v>1</v>
      </c>
      <c r="D350" s="5"/>
      <c r="E350" s="49" t="s">
        <v>105</v>
      </c>
      <c r="F350" s="31" t="s">
        <v>107</v>
      </c>
      <c r="G350" s="37">
        <v>4515</v>
      </c>
      <c r="H350" s="37"/>
      <c r="I350" s="37">
        <v>90</v>
      </c>
      <c r="J350" s="37"/>
      <c r="K350" s="37"/>
      <c r="L350" s="37">
        <f t="shared" si="23"/>
        <v>4605</v>
      </c>
      <c r="M350" s="9"/>
    </row>
    <row r="351" spans="1:13" ht="51" customHeight="1" thickBot="1">
      <c r="A351" s="5" t="s">
        <v>649</v>
      </c>
      <c r="B351" s="5">
        <v>1</v>
      </c>
      <c r="C351" s="5">
        <v>1</v>
      </c>
      <c r="D351" s="5"/>
      <c r="E351" s="80" t="s">
        <v>358</v>
      </c>
      <c r="F351" s="31" t="s">
        <v>107</v>
      </c>
      <c r="G351" s="37">
        <v>3205</v>
      </c>
      <c r="H351" s="37"/>
      <c r="I351" s="37">
        <v>95</v>
      </c>
      <c r="J351" s="37"/>
      <c r="K351" s="37"/>
      <c r="L351" s="37">
        <f t="shared" si="23"/>
        <v>3300</v>
      </c>
      <c r="M351" s="9"/>
    </row>
    <row r="352" spans="1:13" ht="51" customHeight="1" thickBot="1">
      <c r="A352" s="5" t="s">
        <v>650</v>
      </c>
      <c r="B352" s="5">
        <v>1</v>
      </c>
      <c r="C352" s="5">
        <v>1</v>
      </c>
      <c r="D352" s="5"/>
      <c r="E352" s="77" t="s">
        <v>359</v>
      </c>
      <c r="F352" s="30" t="s">
        <v>360</v>
      </c>
      <c r="G352" s="37">
        <v>3780</v>
      </c>
      <c r="H352" s="37"/>
      <c r="I352" s="37">
        <v>90</v>
      </c>
      <c r="J352" s="37"/>
      <c r="K352" s="37"/>
      <c r="L352" s="37">
        <f t="shared" si="23"/>
        <v>3870</v>
      </c>
      <c r="M352" s="9"/>
    </row>
    <row r="353" spans="1:13" ht="51" customHeight="1" thickBot="1">
      <c r="A353" s="5" t="s">
        <v>651</v>
      </c>
      <c r="B353" s="13">
        <v>1</v>
      </c>
      <c r="C353" s="13">
        <v>1</v>
      </c>
      <c r="D353" s="250"/>
      <c r="E353" s="77" t="s">
        <v>346</v>
      </c>
      <c r="F353" s="76" t="s">
        <v>107</v>
      </c>
      <c r="G353" s="37">
        <v>3365</v>
      </c>
      <c r="H353" s="37"/>
      <c r="I353" s="41">
        <v>95</v>
      </c>
      <c r="J353" s="41"/>
      <c r="K353" s="41"/>
      <c r="L353" s="41">
        <f>G353-H353+I353+J353</f>
        <v>3460</v>
      </c>
      <c r="M353" s="9"/>
    </row>
    <row r="354" spans="1:13" ht="25.5" customHeight="1" thickTop="1">
      <c r="A354" s="103"/>
      <c r="B354" s="103"/>
      <c r="C354" s="103"/>
      <c r="D354" s="103"/>
      <c r="E354" s="104"/>
      <c r="F354" s="117" t="s">
        <v>226</v>
      </c>
      <c r="G354" s="118">
        <f>SUM(G344:G353)</f>
        <v>45565</v>
      </c>
      <c r="H354" s="118">
        <f>SUM(H344:H353)</f>
        <v>595</v>
      </c>
      <c r="I354" s="118">
        <f>SUM(I344:I353)</f>
        <v>640</v>
      </c>
      <c r="J354" s="118">
        <f>SUM(J344:J353)</f>
        <v>0</v>
      </c>
      <c r="K354" s="118">
        <f>SUM(K344:K353)</f>
        <v>0</v>
      </c>
      <c r="L354" s="118">
        <f>SUM(L344:L353)</f>
        <v>45610</v>
      </c>
      <c r="M354" s="120"/>
    </row>
    <row r="355" spans="1:13" ht="15" customHeight="1">
      <c r="A355" s="276" t="s">
        <v>229</v>
      </c>
      <c r="B355" s="276"/>
      <c r="C355" s="276"/>
      <c r="D355" s="276"/>
      <c r="E355" s="276"/>
      <c r="F355" s="276"/>
      <c r="G355" s="276"/>
      <c r="H355" s="276"/>
      <c r="I355" s="276"/>
      <c r="J355" s="276"/>
      <c r="K355" s="276"/>
      <c r="L355" s="276"/>
      <c r="M355" s="276"/>
    </row>
    <row r="356" spans="1:13" ht="24.75" customHeight="1">
      <c r="A356" s="48" t="s">
        <v>8</v>
      </c>
      <c r="B356" s="44" t="s">
        <v>25</v>
      </c>
      <c r="C356" s="44" t="s">
        <v>19</v>
      </c>
      <c r="D356" s="44" t="s">
        <v>20</v>
      </c>
      <c r="E356" s="48" t="s">
        <v>0</v>
      </c>
      <c r="F356" s="48" t="s">
        <v>1</v>
      </c>
      <c r="G356" s="48" t="s">
        <v>2</v>
      </c>
      <c r="H356" s="48" t="s">
        <v>3</v>
      </c>
      <c r="I356" s="48" t="s">
        <v>4</v>
      </c>
      <c r="J356" s="81" t="s">
        <v>76</v>
      </c>
      <c r="K356" s="187" t="s">
        <v>300</v>
      </c>
      <c r="L356" s="48" t="s">
        <v>5</v>
      </c>
      <c r="M356" s="48" t="s">
        <v>6</v>
      </c>
    </row>
    <row r="357" spans="1:13" ht="40.5" customHeight="1" thickBot="1">
      <c r="A357" s="5" t="s">
        <v>652</v>
      </c>
      <c r="B357" s="13">
        <v>1</v>
      </c>
      <c r="C357" s="13">
        <v>1</v>
      </c>
      <c r="D357" s="44"/>
      <c r="E357" s="29" t="s">
        <v>394</v>
      </c>
      <c r="F357" s="30" t="s">
        <v>187</v>
      </c>
      <c r="G357" s="34">
        <v>5385</v>
      </c>
      <c r="H357" s="34">
        <v>175</v>
      </c>
      <c r="I357" s="34"/>
      <c r="J357" s="34"/>
      <c r="K357" s="34"/>
      <c r="L357" s="37">
        <f>G357-H357+I357</f>
        <v>5210</v>
      </c>
      <c r="M357" s="93"/>
    </row>
    <row r="358" spans="1:13" ht="40.5" customHeight="1" thickBot="1">
      <c r="A358" s="5" t="s">
        <v>653</v>
      </c>
      <c r="B358" s="5">
        <v>1</v>
      </c>
      <c r="C358" s="5">
        <v>1</v>
      </c>
      <c r="D358" s="5"/>
      <c r="E358" s="29" t="s">
        <v>108</v>
      </c>
      <c r="F358" s="33" t="s">
        <v>110</v>
      </c>
      <c r="G358" s="37">
        <v>4315</v>
      </c>
      <c r="H358" s="37"/>
      <c r="I358" s="37">
        <v>90</v>
      </c>
      <c r="J358" s="37"/>
      <c r="K358" s="37"/>
      <c r="L358" s="37">
        <f>G358-H358+I358</f>
        <v>4405</v>
      </c>
      <c r="M358" s="14"/>
    </row>
    <row r="359" spans="1:13" ht="40.5" customHeight="1" thickBot="1">
      <c r="A359" s="5" t="s">
        <v>654</v>
      </c>
      <c r="B359" s="5">
        <v>1</v>
      </c>
      <c r="C359" s="5">
        <v>1</v>
      </c>
      <c r="D359" s="5"/>
      <c r="E359" s="29" t="s">
        <v>109</v>
      </c>
      <c r="F359" s="31" t="s">
        <v>41</v>
      </c>
      <c r="G359" s="37">
        <v>3690</v>
      </c>
      <c r="H359" s="37"/>
      <c r="I359" s="37">
        <v>110</v>
      </c>
      <c r="J359" s="37"/>
      <c r="K359" s="37"/>
      <c r="L359" s="37">
        <f>G359-H359+I359</f>
        <v>3800</v>
      </c>
      <c r="M359" s="12"/>
    </row>
    <row r="360" spans="1:13" ht="25.5" customHeight="1" thickTop="1">
      <c r="A360" s="103"/>
      <c r="B360" s="103"/>
      <c r="C360" s="103"/>
      <c r="D360" s="103"/>
      <c r="E360" s="104"/>
      <c r="F360" s="117" t="s">
        <v>226</v>
      </c>
      <c r="G360" s="118">
        <f aca="true" t="shared" si="24" ref="G360:L360">SUM(G357:G359)</f>
        <v>13390</v>
      </c>
      <c r="H360" s="118">
        <f t="shared" si="24"/>
        <v>175</v>
      </c>
      <c r="I360" s="118">
        <f t="shared" si="24"/>
        <v>200</v>
      </c>
      <c r="J360" s="118">
        <f t="shared" si="24"/>
        <v>0</v>
      </c>
      <c r="K360" s="118">
        <f t="shared" si="24"/>
        <v>0</v>
      </c>
      <c r="L360" s="118">
        <f t="shared" si="24"/>
        <v>13415</v>
      </c>
      <c r="M360" s="114"/>
    </row>
    <row r="361" spans="1:13" ht="15" customHeight="1">
      <c r="A361" s="277" t="s">
        <v>230</v>
      </c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</row>
    <row r="362" spans="1:13" ht="24.75" customHeight="1">
      <c r="A362" s="48" t="s">
        <v>8</v>
      </c>
      <c r="B362" s="44" t="s">
        <v>25</v>
      </c>
      <c r="C362" s="44" t="s">
        <v>19</v>
      </c>
      <c r="D362" s="44" t="s">
        <v>20</v>
      </c>
      <c r="E362" s="48" t="s">
        <v>0</v>
      </c>
      <c r="F362" s="48" t="s">
        <v>1</v>
      </c>
      <c r="G362" s="48" t="s">
        <v>2</v>
      </c>
      <c r="H362" s="48" t="s">
        <v>3</v>
      </c>
      <c r="I362" s="48" t="s">
        <v>4</v>
      </c>
      <c r="J362" s="81" t="s">
        <v>76</v>
      </c>
      <c r="K362" s="187" t="s">
        <v>300</v>
      </c>
      <c r="L362" s="48" t="s">
        <v>5</v>
      </c>
      <c r="M362" s="48" t="s">
        <v>6</v>
      </c>
    </row>
    <row r="363" spans="1:13" ht="49.5" customHeight="1" thickBot="1">
      <c r="A363" s="5" t="s">
        <v>655</v>
      </c>
      <c r="B363" s="5">
        <v>1</v>
      </c>
      <c r="C363" s="5">
        <v>1</v>
      </c>
      <c r="D363" s="5"/>
      <c r="E363" s="80" t="s">
        <v>117</v>
      </c>
      <c r="F363" s="31" t="s">
        <v>114</v>
      </c>
      <c r="G363" s="37">
        <v>4000</v>
      </c>
      <c r="H363" s="37"/>
      <c r="I363" s="37">
        <v>90</v>
      </c>
      <c r="J363" s="37"/>
      <c r="K363" s="37"/>
      <c r="L363" s="37">
        <f aca="true" t="shared" si="25" ref="L363:L375">G363-H363+I363</f>
        <v>4090</v>
      </c>
      <c r="M363" s="19"/>
    </row>
    <row r="364" spans="1:13" ht="49.5" customHeight="1" thickBot="1">
      <c r="A364" s="5" t="s">
        <v>656</v>
      </c>
      <c r="B364" s="5">
        <v>1</v>
      </c>
      <c r="C364" s="5">
        <v>1</v>
      </c>
      <c r="D364" s="5"/>
      <c r="E364" s="80" t="s">
        <v>120</v>
      </c>
      <c r="F364" s="31" t="s">
        <v>114</v>
      </c>
      <c r="G364" s="37">
        <v>4100</v>
      </c>
      <c r="H364" s="37"/>
      <c r="I364" s="37">
        <v>90</v>
      </c>
      <c r="J364" s="37"/>
      <c r="K364" s="37"/>
      <c r="L364" s="37">
        <f t="shared" si="25"/>
        <v>4190</v>
      </c>
      <c r="M364" s="96"/>
    </row>
    <row r="365" spans="1:13" ht="49.5" customHeight="1" thickBot="1">
      <c r="A365" s="5" t="s">
        <v>657</v>
      </c>
      <c r="B365" s="5">
        <v>1</v>
      </c>
      <c r="C365" s="5">
        <v>1</v>
      </c>
      <c r="D365" s="5"/>
      <c r="E365" s="80" t="s">
        <v>121</v>
      </c>
      <c r="F365" s="31" t="s">
        <v>86</v>
      </c>
      <c r="G365" s="37">
        <v>4265</v>
      </c>
      <c r="H365" s="37"/>
      <c r="I365" s="37">
        <v>90</v>
      </c>
      <c r="J365" s="37"/>
      <c r="K365" s="37"/>
      <c r="L365" s="37">
        <f t="shared" si="25"/>
        <v>4355</v>
      </c>
      <c r="M365" s="96"/>
    </row>
    <row r="366" spans="1:13" ht="49.5" customHeight="1" thickBot="1">
      <c r="A366" s="5" t="s">
        <v>658</v>
      </c>
      <c r="B366" s="5">
        <v>1</v>
      </c>
      <c r="C366" s="5">
        <v>1</v>
      </c>
      <c r="D366" s="5"/>
      <c r="E366" s="80" t="s">
        <v>122</v>
      </c>
      <c r="F366" s="31" t="s">
        <v>114</v>
      </c>
      <c r="G366" s="37">
        <v>4005</v>
      </c>
      <c r="H366" s="37"/>
      <c r="I366" s="37">
        <v>90</v>
      </c>
      <c r="J366" s="37"/>
      <c r="K366" s="37"/>
      <c r="L366" s="37">
        <f t="shared" si="25"/>
        <v>4095</v>
      </c>
      <c r="M366" s="96"/>
    </row>
    <row r="367" spans="1:13" ht="49.5" customHeight="1" thickBot="1">
      <c r="A367" s="5" t="s">
        <v>659</v>
      </c>
      <c r="B367" s="5">
        <v>1</v>
      </c>
      <c r="C367" s="5">
        <v>1</v>
      </c>
      <c r="D367" s="5"/>
      <c r="E367" s="90" t="s">
        <v>123</v>
      </c>
      <c r="F367" s="31" t="s">
        <v>114</v>
      </c>
      <c r="G367" s="37">
        <v>4005</v>
      </c>
      <c r="H367" s="37"/>
      <c r="I367" s="37">
        <v>90</v>
      </c>
      <c r="J367" s="37"/>
      <c r="K367" s="37"/>
      <c r="L367" s="37">
        <f t="shared" si="25"/>
        <v>4095</v>
      </c>
      <c r="M367" s="96"/>
    </row>
    <row r="368" spans="1:13" ht="49.5" customHeight="1" thickBot="1">
      <c r="A368" s="5" t="s">
        <v>660</v>
      </c>
      <c r="B368" s="5">
        <v>1</v>
      </c>
      <c r="C368" s="5">
        <v>1</v>
      </c>
      <c r="D368" s="5"/>
      <c r="E368" s="91" t="s">
        <v>124</v>
      </c>
      <c r="F368" s="31" t="s">
        <v>114</v>
      </c>
      <c r="G368" s="37">
        <v>4005</v>
      </c>
      <c r="H368" s="89"/>
      <c r="I368" s="37">
        <v>90</v>
      </c>
      <c r="J368" s="37"/>
      <c r="K368" s="37"/>
      <c r="L368" s="37">
        <f t="shared" si="25"/>
        <v>4095</v>
      </c>
      <c r="M368" s="96"/>
    </row>
    <row r="369" spans="1:13" ht="49.5" customHeight="1" thickBot="1">
      <c r="A369" s="5" t="s">
        <v>661</v>
      </c>
      <c r="B369" s="5">
        <v>1</v>
      </c>
      <c r="C369" s="5">
        <v>1</v>
      </c>
      <c r="D369" s="5"/>
      <c r="E369" s="40" t="s">
        <v>125</v>
      </c>
      <c r="F369" s="31" t="s">
        <v>114</v>
      </c>
      <c r="G369" s="37">
        <v>4005</v>
      </c>
      <c r="H369" s="37"/>
      <c r="I369" s="37">
        <v>90</v>
      </c>
      <c r="J369" s="37"/>
      <c r="K369" s="37"/>
      <c r="L369" s="37">
        <f t="shared" si="25"/>
        <v>4095</v>
      </c>
      <c r="M369" s="96"/>
    </row>
    <row r="370" spans="1:13" ht="49.5" customHeight="1" thickBot="1">
      <c r="A370" s="5" t="s">
        <v>662</v>
      </c>
      <c r="B370" s="5">
        <v>1</v>
      </c>
      <c r="C370" s="5">
        <v>1</v>
      </c>
      <c r="D370" s="5"/>
      <c r="E370" s="40" t="s">
        <v>351</v>
      </c>
      <c r="F370" s="31" t="s">
        <v>114</v>
      </c>
      <c r="G370" s="37">
        <v>3040</v>
      </c>
      <c r="H370" s="37"/>
      <c r="I370" s="37">
        <v>165</v>
      </c>
      <c r="J370" s="37"/>
      <c r="K370" s="37"/>
      <c r="L370" s="37">
        <f t="shared" si="25"/>
        <v>3205</v>
      </c>
      <c r="M370" s="96"/>
    </row>
    <row r="371" spans="1:13" ht="49.5" customHeight="1" thickBot="1">
      <c r="A371" s="5" t="s">
        <v>663</v>
      </c>
      <c r="B371" s="5">
        <v>1</v>
      </c>
      <c r="C371" s="5">
        <v>1</v>
      </c>
      <c r="D371" s="5"/>
      <c r="E371" s="29" t="s">
        <v>126</v>
      </c>
      <c r="F371" s="33" t="s">
        <v>115</v>
      </c>
      <c r="G371" s="37">
        <v>4270</v>
      </c>
      <c r="H371" s="37"/>
      <c r="I371" s="37">
        <v>90</v>
      </c>
      <c r="J371" s="37"/>
      <c r="K371" s="37"/>
      <c r="L371" s="37">
        <f t="shared" si="25"/>
        <v>4360</v>
      </c>
      <c r="M371" s="96"/>
    </row>
    <row r="372" spans="1:13" ht="49.5" customHeight="1" thickBot="1">
      <c r="A372" s="5" t="s">
        <v>664</v>
      </c>
      <c r="B372" s="5">
        <v>1</v>
      </c>
      <c r="C372" s="5">
        <v>1</v>
      </c>
      <c r="D372" s="5"/>
      <c r="E372" s="29" t="s">
        <v>128</v>
      </c>
      <c r="F372" s="33" t="s">
        <v>116</v>
      </c>
      <c r="G372" s="37">
        <v>2000</v>
      </c>
      <c r="H372" s="37"/>
      <c r="I372" s="37">
        <v>165</v>
      </c>
      <c r="J372" s="37"/>
      <c r="K372" s="37"/>
      <c r="L372" s="37">
        <f t="shared" si="25"/>
        <v>2165</v>
      </c>
      <c r="M372" s="96"/>
    </row>
    <row r="373" spans="1:13" ht="49.5" customHeight="1" thickBot="1">
      <c r="A373" s="5" t="s">
        <v>665</v>
      </c>
      <c r="B373" s="5">
        <v>1</v>
      </c>
      <c r="C373" s="5">
        <v>1</v>
      </c>
      <c r="D373" s="5"/>
      <c r="E373" s="29" t="s">
        <v>287</v>
      </c>
      <c r="F373" s="31" t="s">
        <v>86</v>
      </c>
      <c r="G373" s="37">
        <v>4270</v>
      </c>
      <c r="H373" s="37"/>
      <c r="I373" s="37">
        <f>I371</f>
        <v>90</v>
      </c>
      <c r="J373" s="37"/>
      <c r="K373" s="37"/>
      <c r="L373" s="37">
        <f t="shared" si="25"/>
        <v>4360</v>
      </c>
      <c r="M373" s="96"/>
    </row>
    <row r="374" spans="1:13" ht="49.5" customHeight="1" thickBot="1">
      <c r="A374" s="5" t="s">
        <v>666</v>
      </c>
      <c r="B374" s="13">
        <v>1</v>
      </c>
      <c r="C374" s="13">
        <v>1</v>
      </c>
      <c r="D374" s="42"/>
      <c r="E374" s="77" t="s">
        <v>142</v>
      </c>
      <c r="F374" s="60" t="s">
        <v>114</v>
      </c>
      <c r="G374" s="41">
        <v>3560</v>
      </c>
      <c r="H374" s="41"/>
      <c r="I374" s="41">
        <v>111</v>
      </c>
      <c r="J374" s="41"/>
      <c r="K374" s="41"/>
      <c r="L374" s="37">
        <f>G374-H374+I374</f>
        <v>3671</v>
      </c>
      <c r="M374" s="17"/>
    </row>
    <row r="375" spans="1:13" ht="49.5" customHeight="1" thickBot="1">
      <c r="A375" s="5" t="s">
        <v>667</v>
      </c>
      <c r="B375" s="5">
        <v>1</v>
      </c>
      <c r="C375" s="5">
        <v>1</v>
      </c>
      <c r="D375" s="5"/>
      <c r="E375" s="29" t="s">
        <v>129</v>
      </c>
      <c r="F375" s="31" t="s">
        <v>86</v>
      </c>
      <c r="G375" s="37">
        <v>4270</v>
      </c>
      <c r="H375" s="37"/>
      <c r="I375" s="37">
        <f>I369</f>
        <v>90</v>
      </c>
      <c r="J375" s="37"/>
      <c r="K375" s="37"/>
      <c r="L375" s="37">
        <f t="shared" si="25"/>
        <v>4360</v>
      </c>
      <c r="M375" s="96"/>
    </row>
    <row r="376" spans="1:13" ht="49.5" customHeight="1" thickBot="1">
      <c r="A376" s="5" t="s">
        <v>668</v>
      </c>
      <c r="B376" s="13">
        <v>1</v>
      </c>
      <c r="C376" s="13">
        <v>1</v>
      </c>
      <c r="D376" s="42"/>
      <c r="E376" s="77" t="s">
        <v>141</v>
      </c>
      <c r="F376" s="75" t="s">
        <v>182</v>
      </c>
      <c r="G376" s="41">
        <v>5460</v>
      </c>
      <c r="H376" s="41">
        <v>175</v>
      </c>
      <c r="I376" s="41"/>
      <c r="J376" s="41"/>
      <c r="K376" s="41"/>
      <c r="L376" s="37">
        <f>G376-H376+I376</f>
        <v>5285</v>
      </c>
      <c r="M376" s="17"/>
    </row>
    <row r="377" spans="1:13" ht="49.5" customHeight="1" thickBot="1">
      <c r="A377" s="5" t="s">
        <v>669</v>
      </c>
      <c r="B377" s="13">
        <v>1</v>
      </c>
      <c r="C377" s="13">
        <v>1</v>
      </c>
      <c r="D377" s="42"/>
      <c r="E377" s="77" t="s">
        <v>248</v>
      </c>
      <c r="F377" s="75" t="s">
        <v>116</v>
      </c>
      <c r="G377" s="41">
        <v>4005</v>
      </c>
      <c r="H377" s="41"/>
      <c r="I377" s="41">
        <v>90</v>
      </c>
      <c r="J377" s="41"/>
      <c r="K377" s="41"/>
      <c r="L377" s="37">
        <f>G377-H377+I377</f>
        <v>4095</v>
      </c>
      <c r="M377" s="17"/>
    </row>
    <row r="378" spans="1:13" ht="49.5" customHeight="1" thickBot="1">
      <c r="A378" s="5" t="s">
        <v>670</v>
      </c>
      <c r="B378" s="13">
        <v>1</v>
      </c>
      <c r="C378" s="13">
        <v>1</v>
      </c>
      <c r="D378" s="42"/>
      <c r="E378" s="77" t="s">
        <v>266</v>
      </c>
      <c r="F378" s="75" t="s">
        <v>267</v>
      </c>
      <c r="G378" s="37">
        <v>3250</v>
      </c>
      <c r="H378" s="37"/>
      <c r="I378" s="37">
        <v>154</v>
      </c>
      <c r="J378" s="41"/>
      <c r="K378" s="41"/>
      <c r="L378" s="37">
        <f>G378-H378+I378</f>
        <v>3404</v>
      </c>
      <c r="M378" s="17"/>
    </row>
    <row r="379" spans="1:13" ht="49.5" customHeight="1" thickBot="1">
      <c r="A379" s="5" t="s">
        <v>671</v>
      </c>
      <c r="B379" s="13">
        <v>1</v>
      </c>
      <c r="C379" s="13">
        <v>1</v>
      </c>
      <c r="D379" s="42"/>
      <c r="E379" s="77" t="s">
        <v>309</v>
      </c>
      <c r="F379" s="75" t="s">
        <v>316</v>
      </c>
      <c r="G379" s="37">
        <v>3630</v>
      </c>
      <c r="H379" s="37"/>
      <c r="I379" s="37">
        <v>95</v>
      </c>
      <c r="J379" s="41"/>
      <c r="K379" s="41"/>
      <c r="L379" s="37">
        <f>G379-H379+I379</f>
        <v>3725</v>
      </c>
      <c r="M379" s="12"/>
    </row>
    <row r="380" spans="1:13" ht="49.5" customHeight="1" thickBot="1">
      <c r="A380" s="5" t="s">
        <v>672</v>
      </c>
      <c r="B380" s="13">
        <v>1</v>
      </c>
      <c r="C380" s="13">
        <v>1</v>
      </c>
      <c r="D380" s="13"/>
      <c r="E380" s="29" t="s">
        <v>314</v>
      </c>
      <c r="F380" s="195" t="s">
        <v>324</v>
      </c>
      <c r="G380" s="37">
        <v>4005</v>
      </c>
      <c r="H380" s="37"/>
      <c r="I380" s="37">
        <v>90</v>
      </c>
      <c r="J380" s="37"/>
      <c r="K380" s="37"/>
      <c r="L380" s="37">
        <f>G380+I380-H380+J380</f>
        <v>4095</v>
      </c>
      <c r="M380" s="17"/>
    </row>
    <row r="381" spans="1:13" ht="49.5" customHeight="1" thickBot="1">
      <c r="A381" s="5" t="s">
        <v>673</v>
      </c>
      <c r="B381" s="13">
        <v>1</v>
      </c>
      <c r="C381" s="13">
        <v>1</v>
      </c>
      <c r="D381" s="13"/>
      <c r="E381" s="29" t="s">
        <v>325</v>
      </c>
      <c r="F381" s="195" t="s">
        <v>324</v>
      </c>
      <c r="G381" s="37">
        <v>4005</v>
      </c>
      <c r="H381" s="37"/>
      <c r="I381" s="37">
        <v>90</v>
      </c>
      <c r="J381" s="37"/>
      <c r="K381" s="37"/>
      <c r="L381" s="37">
        <f>G381+I381-H381+J381</f>
        <v>4095</v>
      </c>
      <c r="M381" s="17"/>
    </row>
    <row r="382" spans="1:13" ht="49.5" customHeight="1" thickBot="1">
      <c r="A382" s="5" t="s">
        <v>674</v>
      </c>
      <c r="B382" s="13">
        <v>1</v>
      </c>
      <c r="C382" s="13">
        <v>1</v>
      </c>
      <c r="D382" s="13"/>
      <c r="E382" s="29" t="s">
        <v>332</v>
      </c>
      <c r="F382" s="195" t="s">
        <v>329</v>
      </c>
      <c r="G382" s="37">
        <v>3135</v>
      </c>
      <c r="H382" s="37"/>
      <c r="I382" s="37">
        <v>115</v>
      </c>
      <c r="J382" s="37"/>
      <c r="K382" s="37"/>
      <c r="L382" s="37">
        <f>G382+I382-H382+J382</f>
        <v>3250</v>
      </c>
      <c r="M382" s="17"/>
    </row>
    <row r="383" spans="1:13" ht="49.5" customHeight="1" thickBot="1">
      <c r="A383" s="5" t="s">
        <v>675</v>
      </c>
      <c r="B383" s="13">
        <v>1</v>
      </c>
      <c r="C383" s="13">
        <v>1</v>
      </c>
      <c r="D383" s="42"/>
      <c r="E383" s="29" t="s">
        <v>348</v>
      </c>
      <c r="F383" s="195" t="s">
        <v>329</v>
      </c>
      <c r="G383" s="37">
        <v>3120</v>
      </c>
      <c r="H383" s="37"/>
      <c r="I383" s="37">
        <v>95</v>
      </c>
      <c r="J383" s="37"/>
      <c r="K383" s="37"/>
      <c r="L383" s="37">
        <f>G383+I383-H383+J383</f>
        <v>3215</v>
      </c>
      <c r="M383" s="17"/>
    </row>
    <row r="384" spans="1:13" ht="49.5" customHeight="1" thickBot="1">
      <c r="A384" s="5" t="s">
        <v>676</v>
      </c>
      <c r="B384" s="13">
        <v>1</v>
      </c>
      <c r="C384" s="13">
        <v>1</v>
      </c>
      <c r="D384" s="42"/>
      <c r="E384" s="29" t="s">
        <v>349</v>
      </c>
      <c r="F384" s="195" t="s">
        <v>329</v>
      </c>
      <c r="G384" s="37">
        <v>3120</v>
      </c>
      <c r="H384" s="37"/>
      <c r="I384" s="37">
        <v>95</v>
      </c>
      <c r="J384" s="37"/>
      <c r="K384" s="37"/>
      <c r="L384" s="37">
        <f>G384+I384-H384+J384</f>
        <v>3215</v>
      </c>
      <c r="M384" s="17"/>
    </row>
    <row r="385" spans="1:13" ht="49.5" customHeight="1" thickBot="1">
      <c r="A385" s="5" t="s">
        <v>677</v>
      </c>
      <c r="B385" s="5">
        <v>1</v>
      </c>
      <c r="C385" s="5">
        <v>1</v>
      </c>
      <c r="D385" s="5"/>
      <c r="E385" s="29" t="s">
        <v>320</v>
      </c>
      <c r="F385" s="30" t="s">
        <v>44</v>
      </c>
      <c r="G385" s="37">
        <v>3145</v>
      </c>
      <c r="H385" s="37"/>
      <c r="I385" s="37">
        <v>110</v>
      </c>
      <c r="J385" s="37"/>
      <c r="K385" s="37"/>
      <c r="L385" s="37">
        <f>G385-H385+I385</f>
        <v>3255</v>
      </c>
      <c r="M385" s="17"/>
    </row>
    <row r="386" spans="1:13" ht="49.5" customHeight="1" thickBot="1">
      <c r="A386" s="5" t="s">
        <v>678</v>
      </c>
      <c r="B386" s="5">
        <v>1</v>
      </c>
      <c r="C386" s="5">
        <v>1</v>
      </c>
      <c r="D386" s="5"/>
      <c r="E386" s="29" t="s">
        <v>439</v>
      </c>
      <c r="F386" s="30" t="s">
        <v>329</v>
      </c>
      <c r="G386" s="37">
        <v>2910</v>
      </c>
      <c r="H386" s="37"/>
      <c r="I386" s="37">
        <v>90</v>
      </c>
      <c r="J386" s="37"/>
      <c r="K386" s="37"/>
      <c r="L386" s="37">
        <f>G386-H386+I386</f>
        <v>3000</v>
      </c>
      <c r="M386" s="17"/>
    </row>
    <row r="387" spans="1:13" ht="25.5" customHeight="1" thickTop="1">
      <c r="A387" s="134"/>
      <c r="B387" s="134"/>
      <c r="C387" s="134"/>
      <c r="D387" s="134"/>
      <c r="E387" s="128"/>
      <c r="F387" s="117" t="s">
        <v>226</v>
      </c>
      <c r="G387" s="118">
        <f>SUM(G363:G386)</f>
        <v>89580</v>
      </c>
      <c r="H387" s="118">
        <f>SUM(H363:H386)</f>
        <v>175</v>
      </c>
      <c r="I387" s="118">
        <f>SUM(I363:I386)</f>
        <v>2365</v>
      </c>
      <c r="J387" s="118">
        <f>SUM(J363:J386)</f>
        <v>0</v>
      </c>
      <c r="K387" s="118">
        <f>SUM(K363:K386)</f>
        <v>0</v>
      </c>
      <c r="L387" s="118">
        <f>SUM(L363:L386)</f>
        <v>91770</v>
      </c>
      <c r="M387" s="114"/>
    </row>
    <row r="388" spans="1:13" ht="15" customHeight="1">
      <c r="A388" s="276" t="s">
        <v>231</v>
      </c>
      <c r="B388" s="276"/>
      <c r="C388" s="276"/>
      <c r="D388" s="276"/>
      <c r="E388" s="276"/>
      <c r="F388" s="276"/>
      <c r="G388" s="276"/>
      <c r="H388" s="276"/>
      <c r="I388" s="276"/>
      <c r="J388" s="276"/>
      <c r="K388" s="276"/>
      <c r="L388" s="276"/>
      <c r="M388" s="276"/>
    </row>
    <row r="389" spans="1:13" ht="24.75" customHeight="1">
      <c r="A389" s="48" t="s">
        <v>8</v>
      </c>
      <c r="B389" s="44" t="s">
        <v>25</v>
      </c>
      <c r="C389" s="44" t="s">
        <v>19</v>
      </c>
      <c r="D389" s="44" t="s">
        <v>20</v>
      </c>
      <c r="E389" s="48" t="s">
        <v>0</v>
      </c>
      <c r="F389" s="48" t="s">
        <v>1</v>
      </c>
      <c r="G389" s="48" t="s">
        <v>2</v>
      </c>
      <c r="H389" s="48" t="s">
        <v>3</v>
      </c>
      <c r="I389" s="48" t="s">
        <v>4</v>
      </c>
      <c r="J389" s="81" t="s">
        <v>76</v>
      </c>
      <c r="K389" s="187" t="s">
        <v>300</v>
      </c>
      <c r="L389" s="48" t="s">
        <v>5</v>
      </c>
      <c r="M389" s="48" t="s">
        <v>6</v>
      </c>
    </row>
    <row r="390" spans="1:13" ht="37.5" customHeight="1" thickBot="1">
      <c r="A390" s="5" t="s">
        <v>679</v>
      </c>
      <c r="B390" s="5">
        <v>1</v>
      </c>
      <c r="C390" s="5">
        <v>1</v>
      </c>
      <c r="D390" s="5"/>
      <c r="E390" s="29" t="s">
        <v>146</v>
      </c>
      <c r="F390" s="30" t="s">
        <v>183</v>
      </c>
      <c r="G390" s="37">
        <v>5690</v>
      </c>
      <c r="H390" s="37">
        <v>175</v>
      </c>
      <c r="I390" s="37"/>
      <c r="J390" s="37"/>
      <c r="K390" s="37"/>
      <c r="L390" s="37">
        <f>G390-H390+I390</f>
        <v>5515</v>
      </c>
      <c r="M390" s="93"/>
    </row>
    <row r="391" spans="1:13" ht="36.75" customHeight="1" thickBot="1">
      <c r="A391" s="5" t="s">
        <v>680</v>
      </c>
      <c r="B391" s="13">
        <v>1</v>
      </c>
      <c r="C391" s="13">
        <v>1</v>
      </c>
      <c r="D391" s="13"/>
      <c r="E391" s="80" t="s">
        <v>139</v>
      </c>
      <c r="F391" s="84" t="s">
        <v>131</v>
      </c>
      <c r="G391" s="37">
        <v>4005</v>
      </c>
      <c r="H391" s="37"/>
      <c r="I391" s="37">
        <v>90</v>
      </c>
      <c r="J391" s="37"/>
      <c r="K391" s="37"/>
      <c r="L391" s="37">
        <f>G391-H391+I391</f>
        <v>4095</v>
      </c>
      <c r="M391" s="94"/>
    </row>
    <row r="392" spans="1:13" ht="39.75" customHeight="1" thickBot="1">
      <c r="A392" s="5" t="s">
        <v>681</v>
      </c>
      <c r="B392" s="5">
        <v>1</v>
      </c>
      <c r="C392" s="5">
        <v>1</v>
      </c>
      <c r="D392" s="5"/>
      <c r="E392" s="29" t="s">
        <v>144</v>
      </c>
      <c r="F392" s="84" t="s">
        <v>131</v>
      </c>
      <c r="G392" s="37">
        <v>4005</v>
      </c>
      <c r="H392" s="92"/>
      <c r="I392" s="92">
        <v>90</v>
      </c>
      <c r="J392" s="92"/>
      <c r="K392" s="92"/>
      <c r="L392" s="37">
        <f>G392-H392+I392</f>
        <v>4095</v>
      </c>
      <c r="M392" s="93"/>
    </row>
    <row r="393" spans="1:13" ht="37.5" customHeight="1" thickBot="1">
      <c r="A393" s="5" t="s">
        <v>682</v>
      </c>
      <c r="B393" s="5">
        <v>1</v>
      </c>
      <c r="C393" s="5">
        <v>1</v>
      </c>
      <c r="D393" s="5"/>
      <c r="E393" s="29" t="s">
        <v>156</v>
      </c>
      <c r="F393" s="84" t="s">
        <v>131</v>
      </c>
      <c r="G393" s="37">
        <v>4370</v>
      </c>
      <c r="H393" s="37">
        <v>95</v>
      </c>
      <c r="I393" s="50"/>
      <c r="J393" s="50"/>
      <c r="K393" s="50"/>
      <c r="L393" s="37">
        <f>G393-H393+I393</f>
        <v>4275</v>
      </c>
      <c r="M393" s="94"/>
    </row>
    <row r="394" spans="1:13" ht="45" customHeight="1" thickBot="1">
      <c r="A394" s="5" t="s">
        <v>683</v>
      </c>
      <c r="B394" s="5">
        <v>1</v>
      </c>
      <c r="C394" s="5">
        <v>1</v>
      </c>
      <c r="D394" s="5"/>
      <c r="E394" s="29" t="s">
        <v>155</v>
      </c>
      <c r="F394" s="38" t="s">
        <v>86</v>
      </c>
      <c r="G394" s="37">
        <v>5750</v>
      </c>
      <c r="H394" s="37">
        <v>175</v>
      </c>
      <c r="I394" s="50"/>
      <c r="J394" s="50"/>
      <c r="K394" s="50"/>
      <c r="L394" s="37">
        <f>G394-H394+I394</f>
        <v>5575</v>
      </c>
      <c r="M394" s="94"/>
    </row>
    <row r="395" spans="1:13" s="10" customFormat="1" ht="45" customHeight="1" thickBot="1">
      <c r="A395" s="5" t="s">
        <v>684</v>
      </c>
      <c r="B395" s="13">
        <v>1</v>
      </c>
      <c r="C395" s="13">
        <v>1</v>
      </c>
      <c r="D395" s="13"/>
      <c r="E395" s="80" t="s">
        <v>133</v>
      </c>
      <c r="F395" s="153" t="s">
        <v>259</v>
      </c>
      <c r="G395" s="37">
        <v>5910</v>
      </c>
      <c r="H395" s="37">
        <v>175</v>
      </c>
      <c r="I395" s="37"/>
      <c r="J395" s="37"/>
      <c r="K395" s="37"/>
      <c r="L395" s="37">
        <f aca="true" t="shared" si="26" ref="L395:L400">G395-H395+I395</f>
        <v>5735</v>
      </c>
      <c r="M395" s="93"/>
    </row>
    <row r="396" spans="1:13" s="10" customFormat="1" ht="45" customHeight="1" thickBot="1">
      <c r="A396" s="5" t="s">
        <v>685</v>
      </c>
      <c r="B396" s="13">
        <v>1</v>
      </c>
      <c r="C396" s="13">
        <v>1</v>
      </c>
      <c r="D396" s="13"/>
      <c r="E396" s="80" t="s">
        <v>136</v>
      </c>
      <c r="F396" s="152" t="s">
        <v>132</v>
      </c>
      <c r="G396" s="37">
        <v>3738</v>
      </c>
      <c r="H396" s="37"/>
      <c r="I396" s="37">
        <v>90</v>
      </c>
      <c r="J396" s="37"/>
      <c r="K396" s="37"/>
      <c r="L396" s="37">
        <f t="shared" si="26"/>
        <v>3828</v>
      </c>
      <c r="M396" s="94"/>
    </row>
    <row r="397" spans="1:13" s="10" customFormat="1" ht="45" customHeight="1" thickBot="1">
      <c r="A397" s="5" t="s">
        <v>686</v>
      </c>
      <c r="B397" s="13">
        <v>1</v>
      </c>
      <c r="C397" s="13">
        <v>1</v>
      </c>
      <c r="D397" s="13"/>
      <c r="E397" s="80" t="s">
        <v>137</v>
      </c>
      <c r="F397" s="84" t="s">
        <v>131</v>
      </c>
      <c r="G397" s="37">
        <v>3895</v>
      </c>
      <c r="H397" s="37"/>
      <c r="I397" s="37">
        <v>90</v>
      </c>
      <c r="J397" s="37"/>
      <c r="K397" s="37"/>
      <c r="L397" s="37">
        <f t="shared" si="26"/>
        <v>3985</v>
      </c>
      <c r="M397" s="94"/>
    </row>
    <row r="398" spans="1:13" s="10" customFormat="1" ht="45" customHeight="1" thickBot="1">
      <c r="A398" s="5" t="s">
        <v>687</v>
      </c>
      <c r="B398" s="13">
        <v>1</v>
      </c>
      <c r="C398" s="13">
        <v>1</v>
      </c>
      <c r="D398" s="13"/>
      <c r="E398" s="80" t="s">
        <v>138</v>
      </c>
      <c r="F398" s="84" t="s">
        <v>184</v>
      </c>
      <c r="G398" s="37">
        <v>4005</v>
      </c>
      <c r="H398" s="37"/>
      <c r="I398" s="37">
        <v>90</v>
      </c>
      <c r="J398" s="37"/>
      <c r="K398" s="37"/>
      <c r="L398" s="37">
        <f t="shared" si="26"/>
        <v>4095</v>
      </c>
      <c r="M398" s="94"/>
    </row>
    <row r="399" spans="1:13" s="10" customFormat="1" ht="45" customHeight="1" thickBot="1">
      <c r="A399" s="5" t="s">
        <v>688</v>
      </c>
      <c r="B399" s="5">
        <v>1</v>
      </c>
      <c r="C399" s="5">
        <v>1</v>
      </c>
      <c r="D399" s="5"/>
      <c r="E399" s="29" t="s">
        <v>149</v>
      </c>
      <c r="F399" s="38" t="s">
        <v>86</v>
      </c>
      <c r="G399" s="37">
        <v>5460</v>
      </c>
      <c r="H399" s="37">
        <v>175</v>
      </c>
      <c r="I399" s="37"/>
      <c r="J399" s="37"/>
      <c r="K399" s="37"/>
      <c r="L399" s="37">
        <f t="shared" si="26"/>
        <v>5285</v>
      </c>
      <c r="M399" s="94"/>
    </row>
    <row r="400" spans="1:13" s="10" customFormat="1" ht="45" customHeight="1" thickBot="1">
      <c r="A400" s="5" t="s">
        <v>689</v>
      </c>
      <c r="B400" s="5">
        <v>1</v>
      </c>
      <c r="C400" s="5">
        <v>1</v>
      </c>
      <c r="D400" s="5"/>
      <c r="E400" s="29" t="s">
        <v>326</v>
      </c>
      <c r="F400" s="38" t="s">
        <v>299</v>
      </c>
      <c r="G400" s="37">
        <v>3100</v>
      </c>
      <c r="H400" s="37"/>
      <c r="I400" s="37">
        <v>150</v>
      </c>
      <c r="J400" s="37"/>
      <c r="K400" s="37"/>
      <c r="L400" s="37">
        <f t="shared" si="26"/>
        <v>3250</v>
      </c>
      <c r="M400" s="94"/>
    </row>
    <row r="401" spans="1:13" s="10" customFormat="1" ht="45" customHeight="1" thickBot="1">
      <c r="A401" s="5" t="s">
        <v>690</v>
      </c>
      <c r="B401" s="5">
        <v>1</v>
      </c>
      <c r="C401" s="5">
        <v>1</v>
      </c>
      <c r="D401" s="5"/>
      <c r="E401" s="29" t="s">
        <v>327</v>
      </c>
      <c r="F401" s="195" t="s">
        <v>299</v>
      </c>
      <c r="G401" s="37">
        <v>3528</v>
      </c>
      <c r="H401" s="37"/>
      <c r="I401" s="37">
        <v>120</v>
      </c>
      <c r="J401" s="37"/>
      <c r="K401" s="37"/>
      <c r="L401" s="37">
        <f>G401+I401-H401+J401</f>
        <v>3648</v>
      </c>
      <c r="M401" s="94"/>
    </row>
    <row r="402" spans="1:13" s="10" customFormat="1" ht="45" customHeight="1" thickBot="1">
      <c r="A402" s="5" t="s">
        <v>691</v>
      </c>
      <c r="B402" s="5">
        <v>1</v>
      </c>
      <c r="C402" s="5">
        <v>1</v>
      </c>
      <c r="D402" s="5"/>
      <c r="E402" s="80" t="s">
        <v>82</v>
      </c>
      <c r="F402" s="207" t="s">
        <v>315</v>
      </c>
      <c r="G402" s="37">
        <v>4370</v>
      </c>
      <c r="H402" s="72">
        <v>95</v>
      </c>
      <c r="I402" s="37"/>
      <c r="J402" s="37"/>
      <c r="K402" s="37"/>
      <c r="L402" s="37">
        <f>G402-H402+I402+J402+K402</f>
        <v>4275</v>
      </c>
      <c r="M402" s="43"/>
    </row>
    <row r="403" spans="1:13" s="10" customFormat="1" ht="45" customHeight="1" thickBot="1">
      <c r="A403" s="5" t="s">
        <v>692</v>
      </c>
      <c r="B403" s="5">
        <v>1</v>
      </c>
      <c r="C403" s="5">
        <v>1</v>
      </c>
      <c r="D403" s="5"/>
      <c r="E403" s="29" t="s">
        <v>150</v>
      </c>
      <c r="F403" s="38" t="s">
        <v>86</v>
      </c>
      <c r="G403" s="37">
        <v>5966</v>
      </c>
      <c r="H403" s="37">
        <v>210</v>
      </c>
      <c r="I403" s="37"/>
      <c r="J403" s="37"/>
      <c r="K403" s="37"/>
      <c r="L403" s="37">
        <f>G403-H403+I403+J403+K403</f>
        <v>5756</v>
      </c>
      <c r="M403" s="43"/>
    </row>
    <row r="404" spans="1:13" s="10" customFormat="1" ht="25.5" customHeight="1" thickTop="1">
      <c r="A404" s="103"/>
      <c r="B404" s="103"/>
      <c r="C404" s="103"/>
      <c r="D404" s="103"/>
      <c r="E404" s="104"/>
      <c r="F404" s="117" t="s">
        <v>226</v>
      </c>
      <c r="G404" s="118">
        <f aca="true" t="shared" si="27" ref="G404:L404">SUM(G390:G403)</f>
        <v>63792</v>
      </c>
      <c r="H404" s="118">
        <f t="shared" si="27"/>
        <v>1100</v>
      </c>
      <c r="I404" s="118">
        <f t="shared" si="27"/>
        <v>720</v>
      </c>
      <c r="J404" s="118">
        <f t="shared" si="27"/>
        <v>0</v>
      </c>
      <c r="K404" s="118">
        <f t="shared" si="27"/>
        <v>0</v>
      </c>
      <c r="L404" s="118">
        <f t="shared" si="27"/>
        <v>63412</v>
      </c>
      <c r="M404" s="124"/>
    </row>
    <row r="405" spans="1:13" s="10" customFormat="1" ht="15" customHeight="1">
      <c r="A405" s="275" t="s">
        <v>232</v>
      </c>
      <c r="B405" s="275"/>
      <c r="C405" s="275"/>
      <c r="D405" s="275"/>
      <c r="E405" s="275"/>
      <c r="F405" s="275"/>
      <c r="G405" s="275"/>
      <c r="H405" s="275"/>
      <c r="I405" s="275"/>
      <c r="J405" s="275"/>
      <c r="K405" s="275"/>
      <c r="L405" s="275"/>
      <c r="M405" s="275"/>
    </row>
    <row r="406" spans="1:13" s="10" customFormat="1" ht="24.75" customHeight="1" thickBot="1">
      <c r="A406" s="48" t="s">
        <v>8</v>
      </c>
      <c r="B406" s="44" t="s">
        <v>25</v>
      </c>
      <c r="C406" s="44" t="s">
        <v>19</v>
      </c>
      <c r="D406" s="44" t="s">
        <v>20</v>
      </c>
      <c r="E406" s="48" t="s">
        <v>0</v>
      </c>
      <c r="F406" s="48" t="s">
        <v>1</v>
      </c>
      <c r="G406" s="48" t="s">
        <v>2</v>
      </c>
      <c r="H406" s="48" t="s">
        <v>3</v>
      </c>
      <c r="I406" s="48" t="s">
        <v>4</v>
      </c>
      <c r="J406" s="81" t="s">
        <v>76</v>
      </c>
      <c r="K406" s="187" t="s">
        <v>300</v>
      </c>
      <c r="L406" s="48" t="s">
        <v>5</v>
      </c>
      <c r="M406" s="48" t="s">
        <v>6</v>
      </c>
    </row>
    <row r="407" spans="1:13" s="10" customFormat="1" ht="51" customHeight="1" thickBot="1">
      <c r="A407" s="5" t="s">
        <v>693</v>
      </c>
      <c r="B407" s="5">
        <v>1</v>
      </c>
      <c r="C407" s="5">
        <v>1</v>
      </c>
      <c r="D407" s="5"/>
      <c r="E407" s="29" t="s">
        <v>113</v>
      </c>
      <c r="F407" s="33" t="s">
        <v>111</v>
      </c>
      <c r="G407" s="37">
        <v>3185</v>
      </c>
      <c r="H407" s="37"/>
      <c r="I407" s="37">
        <v>130</v>
      </c>
      <c r="J407" s="37"/>
      <c r="K407" s="37"/>
      <c r="L407" s="37">
        <f>G407-H407+I407</f>
        <v>3315</v>
      </c>
      <c r="M407" s="94"/>
    </row>
    <row r="408" spans="1:13" s="10" customFormat="1" ht="24.75" customHeight="1" thickBot="1" thickTop="1">
      <c r="A408" s="110"/>
      <c r="B408" s="103"/>
      <c r="C408" s="103"/>
      <c r="D408" s="103"/>
      <c r="E408" s="104"/>
      <c r="F408" s="117" t="s">
        <v>226</v>
      </c>
      <c r="G408" s="131">
        <f aca="true" t="shared" si="28" ref="G408:L408">SUM(G407:G407)</f>
        <v>3185</v>
      </c>
      <c r="H408" s="131">
        <f t="shared" si="28"/>
        <v>0</v>
      </c>
      <c r="I408" s="131">
        <f t="shared" si="28"/>
        <v>130</v>
      </c>
      <c r="J408" s="131">
        <f t="shared" si="28"/>
        <v>0</v>
      </c>
      <c r="K408" s="131">
        <f t="shared" si="28"/>
        <v>0</v>
      </c>
      <c r="L408" s="131">
        <f t="shared" si="28"/>
        <v>3315</v>
      </c>
      <c r="M408" s="124"/>
    </row>
    <row r="409" spans="1:13" s="10" customFormat="1" ht="39" customHeight="1" thickTop="1">
      <c r="A409" s="110"/>
      <c r="B409" s="126">
        <f>SUM(B325:B407)</f>
        <v>65</v>
      </c>
      <c r="C409" s="126">
        <f>SUM(C325:C407)</f>
        <v>61</v>
      </c>
      <c r="D409" s="126">
        <f>SUM(D325:D407)</f>
        <v>4</v>
      </c>
      <c r="E409" s="104"/>
      <c r="F409" s="136" t="s">
        <v>238</v>
      </c>
      <c r="G409" s="137">
        <f aca="true" t="shared" si="29" ref="G409:L409">SUM(G335+G341+G354+G360+G387+G404+G408)</f>
        <v>278202</v>
      </c>
      <c r="H409" s="137">
        <f t="shared" si="29"/>
        <v>3350</v>
      </c>
      <c r="I409" s="137">
        <f t="shared" si="29"/>
        <v>4840</v>
      </c>
      <c r="J409" s="137">
        <f t="shared" si="29"/>
        <v>0</v>
      </c>
      <c r="K409" s="137">
        <f t="shared" si="29"/>
        <v>0</v>
      </c>
      <c r="L409" s="137">
        <f t="shared" si="29"/>
        <v>279692</v>
      </c>
      <c r="M409" s="138"/>
    </row>
    <row r="410" spans="1:13" s="10" customFormat="1" ht="15" customHeight="1">
      <c r="A410" s="273" t="s">
        <v>10</v>
      </c>
      <c r="B410" s="273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</row>
    <row r="411" spans="1:13" s="10" customFormat="1" ht="15" customHeight="1">
      <c r="A411" s="273" t="s">
        <v>410</v>
      </c>
      <c r="B411" s="273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</row>
    <row r="412" spans="1:13" s="10" customFormat="1" ht="15" customHeight="1">
      <c r="A412" s="273" t="str">
        <f>A3</f>
        <v>Nómina que corresponde a la 1RA (PRIMERA) quincena del mes de MAYO de 2019.</v>
      </c>
      <c r="B412" s="273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</row>
    <row r="413" spans="1:13" s="10" customFormat="1" ht="15" customHeight="1">
      <c r="A413" s="274" t="s">
        <v>477</v>
      </c>
      <c r="B413" s="274"/>
      <c r="C413" s="274"/>
      <c r="D413" s="274"/>
      <c r="E413" s="274"/>
      <c r="F413" s="274"/>
      <c r="G413" s="274"/>
      <c r="H413" s="274"/>
      <c r="I413" s="274"/>
      <c r="J413" s="274"/>
      <c r="K413" s="274"/>
      <c r="L413" s="274"/>
      <c r="M413" s="274"/>
    </row>
    <row r="414" spans="1:13" s="10" customFormat="1" ht="24.75" customHeight="1">
      <c r="A414" s="48" t="s">
        <v>8</v>
      </c>
      <c r="B414" s="44" t="s">
        <v>25</v>
      </c>
      <c r="C414" s="44" t="s">
        <v>19</v>
      </c>
      <c r="D414" s="44" t="s">
        <v>20</v>
      </c>
      <c r="E414" s="48" t="s">
        <v>0</v>
      </c>
      <c r="F414" s="48" t="s">
        <v>1</v>
      </c>
      <c r="G414" s="48" t="s">
        <v>2</v>
      </c>
      <c r="H414" s="48" t="s">
        <v>3</v>
      </c>
      <c r="I414" s="48" t="s">
        <v>4</v>
      </c>
      <c r="J414" s="81" t="s">
        <v>76</v>
      </c>
      <c r="K414" s="187" t="s">
        <v>300</v>
      </c>
      <c r="L414" s="48" t="s">
        <v>5</v>
      </c>
      <c r="M414" s="48" t="s">
        <v>6</v>
      </c>
    </row>
    <row r="415" spans="1:13" s="10" customFormat="1" ht="19.5" customHeight="1">
      <c r="A415" s="5"/>
      <c r="B415" s="13"/>
      <c r="C415" s="13"/>
      <c r="D415" s="95"/>
      <c r="E415" s="80"/>
      <c r="F415" s="84"/>
      <c r="G415" s="37"/>
      <c r="H415" s="37"/>
      <c r="I415" s="37"/>
      <c r="J415" s="37"/>
      <c r="K415" s="37"/>
      <c r="L415" s="37"/>
      <c r="M415" s="95"/>
    </row>
    <row r="416" spans="1:13" s="10" customFormat="1" ht="51" customHeight="1" thickBot="1">
      <c r="A416" s="5" t="s">
        <v>694</v>
      </c>
      <c r="B416" s="13">
        <v>1</v>
      </c>
      <c r="C416" s="13">
        <v>1</v>
      </c>
      <c r="D416" s="178"/>
      <c r="E416" s="77" t="s">
        <v>285</v>
      </c>
      <c r="F416" s="76" t="s">
        <v>157</v>
      </c>
      <c r="G416" s="37">
        <v>4615</v>
      </c>
      <c r="H416" s="37">
        <v>147</v>
      </c>
      <c r="I416" s="41"/>
      <c r="J416" s="41"/>
      <c r="K416" s="41"/>
      <c r="L416" s="37">
        <f>G416-H416+I416</f>
        <v>4468</v>
      </c>
      <c r="M416" s="93"/>
    </row>
    <row r="417" spans="1:13" s="10" customFormat="1" ht="51" customHeight="1" thickBot="1">
      <c r="A417" s="5" t="s">
        <v>695</v>
      </c>
      <c r="B417" s="5">
        <v>1</v>
      </c>
      <c r="C417" s="5">
        <v>1</v>
      </c>
      <c r="D417" s="5"/>
      <c r="E417" s="147" t="s">
        <v>352</v>
      </c>
      <c r="F417" s="31" t="s">
        <v>157</v>
      </c>
      <c r="G417" s="37">
        <v>4615</v>
      </c>
      <c r="H417" s="37">
        <v>147</v>
      </c>
      <c r="I417" s="37"/>
      <c r="J417" s="37"/>
      <c r="K417" s="37"/>
      <c r="L417" s="37">
        <f>G417-H417+I417</f>
        <v>4468</v>
      </c>
      <c r="M417" s="94"/>
    </row>
    <row r="418" spans="1:13" s="10" customFormat="1" ht="51" customHeight="1" thickBot="1">
      <c r="A418" s="5" t="s">
        <v>696</v>
      </c>
      <c r="B418" s="5">
        <v>1</v>
      </c>
      <c r="C418" s="5">
        <v>1</v>
      </c>
      <c r="D418" s="5"/>
      <c r="E418" s="147" t="s">
        <v>337</v>
      </c>
      <c r="F418" s="31" t="s">
        <v>157</v>
      </c>
      <c r="G418" s="37">
        <v>4615</v>
      </c>
      <c r="H418" s="37">
        <v>147</v>
      </c>
      <c r="I418" s="37"/>
      <c r="J418" s="37"/>
      <c r="K418" s="37"/>
      <c r="L418" s="37">
        <f>G418-H418+I418</f>
        <v>4468</v>
      </c>
      <c r="M418" s="94"/>
    </row>
    <row r="419" spans="1:13" s="10" customFormat="1" ht="51" customHeight="1" thickBot="1">
      <c r="A419" s="5" t="s">
        <v>697</v>
      </c>
      <c r="B419" s="5">
        <v>1</v>
      </c>
      <c r="C419" s="5">
        <v>1</v>
      </c>
      <c r="D419" s="5"/>
      <c r="E419" s="49" t="s">
        <v>79</v>
      </c>
      <c r="F419" s="76" t="s">
        <v>157</v>
      </c>
      <c r="G419" s="41">
        <v>5530</v>
      </c>
      <c r="H419" s="41">
        <v>175</v>
      </c>
      <c r="I419" s="41"/>
      <c r="J419" s="41"/>
      <c r="K419" s="41"/>
      <c r="L419" s="41">
        <f>G419-H419+I419+J419+K419</f>
        <v>5355</v>
      </c>
      <c r="M419" s="43"/>
    </row>
    <row r="420" spans="1:13" s="10" customFormat="1" ht="51" customHeight="1" thickBot="1">
      <c r="A420" s="5" t="s">
        <v>698</v>
      </c>
      <c r="B420" s="5">
        <v>1</v>
      </c>
      <c r="C420" s="5">
        <v>1</v>
      </c>
      <c r="D420" s="5"/>
      <c r="E420" s="77" t="s">
        <v>81</v>
      </c>
      <c r="F420" s="76" t="s">
        <v>367</v>
      </c>
      <c r="G420" s="41">
        <v>5030</v>
      </c>
      <c r="H420" s="41">
        <v>95</v>
      </c>
      <c r="I420" s="41"/>
      <c r="J420" s="41"/>
      <c r="K420" s="41"/>
      <c r="L420" s="41">
        <f>G420-H420+I420+J420+K420</f>
        <v>4935</v>
      </c>
      <c r="M420" s="43"/>
    </row>
    <row r="421" spans="1:13" s="10" customFormat="1" ht="51" customHeight="1" thickBot="1">
      <c r="A421" s="5" t="s">
        <v>699</v>
      </c>
      <c r="B421" s="5">
        <v>1</v>
      </c>
      <c r="C421" s="5"/>
      <c r="D421" s="5">
        <v>1</v>
      </c>
      <c r="E421" s="77" t="s">
        <v>331</v>
      </c>
      <c r="F421" s="76" t="s">
        <v>367</v>
      </c>
      <c r="G421" s="41">
        <v>5030</v>
      </c>
      <c r="H421" s="41">
        <v>95</v>
      </c>
      <c r="I421" s="41"/>
      <c r="J421" s="41"/>
      <c r="K421" s="41"/>
      <c r="L421" s="41">
        <f>G421-H421+I421+J421+K421</f>
        <v>4935</v>
      </c>
      <c r="M421" s="11"/>
    </row>
    <row r="422" spans="1:13" s="10" customFormat="1" ht="51" customHeight="1" thickBot="1">
      <c r="A422" s="5" t="s">
        <v>700</v>
      </c>
      <c r="B422" s="5">
        <v>1</v>
      </c>
      <c r="C422" s="5">
        <v>1</v>
      </c>
      <c r="D422" s="5"/>
      <c r="E422" s="80" t="s">
        <v>377</v>
      </c>
      <c r="F422" s="76" t="s">
        <v>367</v>
      </c>
      <c r="G422" s="41">
        <v>0</v>
      </c>
      <c r="H422" s="41"/>
      <c r="I422" s="41">
        <v>0</v>
      </c>
      <c r="J422" s="41"/>
      <c r="K422" s="41"/>
      <c r="L422" s="41">
        <f>G422-H422+I422+J422+K422</f>
        <v>0</v>
      </c>
      <c r="M422" s="43"/>
    </row>
    <row r="423" spans="1:13" s="10" customFormat="1" ht="51" customHeight="1" thickBot="1">
      <c r="A423" s="5" t="s">
        <v>701</v>
      </c>
      <c r="B423" s="5">
        <v>1</v>
      </c>
      <c r="C423" s="5">
        <v>1</v>
      </c>
      <c r="D423" s="5"/>
      <c r="E423" s="80" t="s">
        <v>481</v>
      </c>
      <c r="F423" s="76" t="s">
        <v>367</v>
      </c>
      <c r="G423" s="41">
        <v>3900</v>
      </c>
      <c r="H423" s="41"/>
      <c r="I423" s="41">
        <v>100</v>
      </c>
      <c r="J423" s="41"/>
      <c r="K423" s="41"/>
      <c r="L423" s="41">
        <f>G423-H423+I423+J423+K423</f>
        <v>4000</v>
      </c>
      <c r="M423" s="43"/>
    </row>
    <row r="424" spans="1:13" s="10" customFormat="1" ht="25.5" customHeight="1" thickTop="1">
      <c r="A424" s="138"/>
      <c r="B424" s="179">
        <f>SUM(B415:B423)</f>
        <v>8</v>
      </c>
      <c r="C424" s="179">
        <f>SUM(C415:C423)</f>
        <v>7</v>
      </c>
      <c r="D424" s="179">
        <f>SUM(D415:D421)</f>
        <v>1</v>
      </c>
      <c r="E424" s="138"/>
      <c r="F424" s="108" t="s">
        <v>7</v>
      </c>
      <c r="G424" s="118">
        <f>SUM(G415:G423)</f>
        <v>33335</v>
      </c>
      <c r="H424" s="118">
        <f>SUM(H415:H423)</f>
        <v>806</v>
      </c>
      <c r="I424" s="118">
        <f>SUM(I415:I423)</f>
        <v>100</v>
      </c>
      <c r="J424" s="118">
        <f>SUM(J415:J423)</f>
        <v>0</v>
      </c>
      <c r="K424" s="118">
        <f>SUM(K415:K423)</f>
        <v>0</v>
      </c>
      <c r="L424" s="118">
        <f>SUM(L415:L423)</f>
        <v>32629</v>
      </c>
      <c r="M424" s="138"/>
    </row>
    <row r="425" spans="1:13" s="15" customFormat="1" ht="15" customHeight="1">
      <c r="A425" s="273" t="s">
        <v>10</v>
      </c>
      <c r="B425" s="273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</row>
    <row r="426" spans="1:13" ht="15" customHeight="1">
      <c r="A426" s="273" t="s">
        <v>410</v>
      </c>
      <c r="B426" s="273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</row>
    <row r="427" spans="1:13" ht="15" customHeight="1">
      <c r="A427" s="273" t="str">
        <f>A3</f>
        <v>Nómina que corresponde a la 1RA (PRIMERA) quincena del mes de MAYO de 2019.</v>
      </c>
      <c r="B427" s="273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</row>
    <row r="428" spans="1:13" ht="15" customHeight="1">
      <c r="A428" s="274" t="s">
        <v>161</v>
      </c>
      <c r="B428" s="274"/>
      <c r="C428" s="274"/>
      <c r="D428" s="274"/>
      <c r="E428" s="274"/>
      <c r="F428" s="274"/>
      <c r="G428" s="274"/>
      <c r="H428" s="274"/>
      <c r="I428" s="274"/>
      <c r="J428" s="274"/>
      <c r="K428" s="274"/>
      <c r="L428" s="274"/>
      <c r="M428" s="274"/>
    </row>
    <row r="429" spans="1:13" ht="24.75" customHeight="1">
      <c r="A429" s="48" t="s">
        <v>8</v>
      </c>
      <c r="B429" s="44" t="s">
        <v>25</v>
      </c>
      <c r="C429" s="44" t="s">
        <v>19</v>
      </c>
      <c r="D429" s="44" t="s">
        <v>20</v>
      </c>
      <c r="E429" s="48" t="s">
        <v>0</v>
      </c>
      <c r="F429" s="48" t="s">
        <v>1</v>
      </c>
      <c r="G429" s="48" t="s">
        <v>2</v>
      </c>
      <c r="H429" s="48" t="s">
        <v>3</v>
      </c>
      <c r="I429" s="48" t="s">
        <v>4</v>
      </c>
      <c r="J429" s="81" t="s">
        <v>76</v>
      </c>
      <c r="K429" s="187" t="s">
        <v>300</v>
      </c>
      <c r="L429" s="48" t="s">
        <v>5</v>
      </c>
      <c r="M429" s="155" t="s">
        <v>6</v>
      </c>
    </row>
    <row r="430" spans="1:13" ht="45" customHeight="1" thickBot="1">
      <c r="A430" s="54" t="s">
        <v>702</v>
      </c>
      <c r="B430" s="54">
        <v>1</v>
      </c>
      <c r="C430" s="54">
        <v>1</v>
      </c>
      <c r="D430" s="54"/>
      <c r="E430" s="256" t="s">
        <v>420</v>
      </c>
      <c r="F430" s="73" t="s">
        <v>419</v>
      </c>
      <c r="G430" s="69">
        <v>6070</v>
      </c>
      <c r="H430" s="55">
        <v>210</v>
      </c>
      <c r="I430" s="55"/>
      <c r="J430" s="55"/>
      <c r="K430" s="55"/>
      <c r="L430" s="55">
        <f>G430-H430+I430</f>
        <v>5860</v>
      </c>
      <c r="M430" s="74"/>
    </row>
    <row r="431" spans="1:13" ht="45" customHeight="1" thickBot="1">
      <c r="A431" s="54" t="s">
        <v>703</v>
      </c>
      <c r="B431" s="5">
        <v>1</v>
      </c>
      <c r="C431" s="5">
        <v>1</v>
      </c>
      <c r="D431" s="5"/>
      <c r="E431" s="29" t="s">
        <v>272</v>
      </c>
      <c r="F431" s="30" t="s">
        <v>268</v>
      </c>
      <c r="G431" s="37">
        <v>4940</v>
      </c>
      <c r="H431" s="34">
        <v>258</v>
      </c>
      <c r="I431" s="34"/>
      <c r="J431" s="37"/>
      <c r="K431" s="37"/>
      <c r="L431" s="37">
        <f>G431-H431+I431</f>
        <v>4682</v>
      </c>
      <c r="M431" s="12"/>
    </row>
    <row r="432" spans="1:13" ht="45" customHeight="1" thickBot="1">
      <c r="A432" s="54" t="s">
        <v>704</v>
      </c>
      <c r="B432" s="5">
        <v>1</v>
      </c>
      <c r="C432" s="5">
        <v>1</v>
      </c>
      <c r="D432" s="5"/>
      <c r="E432" s="29" t="s">
        <v>275</v>
      </c>
      <c r="F432" s="30" t="s">
        <v>114</v>
      </c>
      <c r="G432" s="37">
        <v>3250</v>
      </c>
      <c r="H432" s="37"/>
      <c r="I432" s="37">
        <v>154</v>
      </c>
      <c r="J432" s="37"/>
      <c r="K432" s="37"/>
      <c r="L432" s="37">
        <f>G432-H432+I432</f>
        <v>3404</v>
      </c>
      <c r="M432" s="12"/>
    </row>
    <row r="433" spans="1:13" ht="45" customHeight="1" thickBot="1">
      <c r="A433" s="54" t="s">
        <v>705</v>
      </c>
      <c r="B433" s="5">
        <v>1</v>
      </c>
      <c r="C433" s="5">
        <v>1</v>
      </c>
      <c r="D433" s="5"/>
      <c r="E433" s="29" t="s">
        <v>262</v>
      </c>
      <c r="F433" s="149" t="s">
        <v>263</v>
      </c>
      <c r="G433" s="37">
        <v>3250</v>
      </c>
      <c r="H433" s="37"/>
      <c r="I433" s="37">
        <v>154</v>
      </c>
      <c r="J433" s="37"/>
      <c r="K433" s="37"/>
      <c r="L433" s="37">
        <f>G433-H433+I433</f>
        <v>3404</v>
      </c>
      <c r="M433" s="12"/>
    </row>
    <row r="434" spans="1:13" ht="45" customHeight="1" thickBot="1">
      <c r="A434" s="54" t="s">
        <v>706</v>
      </c>
      <c r="B434" s="5">
        <v>1</v>
      </c>
      <c r="C434" s="5">
        <v>1</v>
      </c>
      <c r="D434" s="5"/>
      <c r="E434" s="29" t="s">
        <v>127</v>
      </c>
      <c r="F434" s="149" t="s">
        <v>164</v>
      </c>
      <c r="G434" s="37">
        <v>3550</v>
      </c>
      <c r="H434" s="37"/>
      <c r="I434" s="37">
        <v>120</v>
      </c>
      <c r="J434" s="37"/>
      <c r="K434" s="37"/>
      <c r="L434" s="37">
        <f>G434-H434+I434</f>
        <v>3670</v>
      </c>
      <c r="M434" s="96"/>
    </row>
    <row r="435" spans="1:13" ht="45" customHeight="1" thickBot="1">
      <c r="A435" s="54" t="s">
        <v>707</v>
      </c>
      <c r="B435" s="5">
        <v>1</v>
      </c>
      <c r="C435" s="5">
        <v>1</v>
      </c>
      <c r="D435" s="5"/>
      <c r="E435" s="216" t="s">
        <v>323</v>
      </c>
      <c r="F435" s="154" t="s">
        <v>362</v>
      </c>
      <c r="G435" s="37">
        <v>2940</v>
      </c>
      <c r="H435" s="37"/>
      <c r="I435" s="37">
        <v>95</v>
      </c>
      <c r="J435" s="37"/>
      <c r="K435" s="37"/>
      <c r="L435" s="37">
        <f>G435-H435+I435+J435+K435</f>
        <v>3035</v>
      </c>
      <c r="M435" s="9"/>
    </row>
    <row r="436" spans="1:13" ht="45" customHeight="1" thickBot="1">
      <c r="A436" s="54" t="s">
        <v>708</v>
      </c>
      <c r="B436" s="5">
        <v>1</v>
      </c>
      <c r="C436" s="5"/>
      <c r="D436" s="5">
        <v>1</v>
      </c>
      <c r="E436" s="40" t="s">
        <v>395</v>
      </c>
      <c r="F436" s="154" t="s">
        <v>36</v>
      </c>
      <c r="G436" s="230">
        <v>4105</v>
      </c>
      <c r="H436" s="230"/>
      <c r="I436" s="230">
        <v>90</v>
      </c>
      <c r="J436" s="230"/>
      <c r="K436" s="230"/>
      <c r="L436" s="230">
        <f>G436-H436+I436+J436+K436</f>
        <v>4195</v>
      </c>
      <c r="M436" s="229"/>
    </row>
    <row r="437" spans="1:13" ht="25.5" customHeight="1">
      <c r="A437" s="139"/>
      <c r="B437" s="108">
        <f>SUM(B430:B436)</f>
        <v>7</v>
      </c>
      <c r="C437" s="108">
        <f>SUM(C430:C436)</f>
        <v>6</v>
      </c>
      <c r="D437" s="108">
        <f>SUM(D430:D436)</f>
        <v>1</v>
      </c>
      <c r="E437" s="139"/>
      <c r="F437" s="108" t="s">
        <v>7</v>
      </c>
      <c r="G437" s="107">
        <f>SUM(G430:G436)</f>
        <v>28105</v>
      </c>
      <c r="H437" s="107">
        <f>SUM(H430:H436)</f>
        <v>468</v>
      </c>
      <c r="I437" s="107">
        <f>SUM(I430:I436)</f>
        <v>613</v>
      </c>
      <c r="J437" s="107">
        <f>SUM(J430:J434)</f>
        <v>0</v>
      </c>
      <c r="K437" s="107">
        <f>SUM(K430:K434)</f>
        <v>0</v>
      </c>
      <c r="L437" s="107">
        <f>SUM(L430:L436)</f>
        <v>28250</v>
      </c>
      <c r="M437" s="151"/>
    </row>
    <row r="438" spans="1:13" ht="15" customHeight="1">
      <c r="A438" s="273" t="s">
        <v>10</v>
      </c>
      <c r="B438" s="273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</row>
    <row r="439" spans="1:13" ht="15" customHeight="1">
      <c r="A439" s="273" t="s">
        <v>410</v>
      </c>
      <c r="B439" s="273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</row>
    <row r="440" spans="1:13" ht="15" customHeight="1">
      <c r="A440" s="273" t="str">
        <f>A3</f>
        <v>Nómina que corresponde a la 1RA (PRIMERA) quincena del mes de MAYO de 2019.</v>
      </c>
      <c r="B440" s="273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</row>
    <row r="441" spans="1:13" ht="15" customHeight="1">
      <c r="A441" s="274" t="s">
        <v>162</v>
      </c>
      <c r="B441" s="274"/>
      <c r="C441" s="274"/>
      <c r="D441" s="274"/>
      <c r="E441" s="274"/>
      <c r="F441" s="274"/>
      <c r="G441" s="274"/>
      <c r="H441" s="274"/>
      <c r="I441" s="274"/>
      <c r="J441" s="274"/>
      <c r="K441" s="274"/>
      <c r="L441" s="274"/>
      <c r="M441" s="274"/>
    </row>
    <row r="442" spans="1:13" ht="24.75" customHeight="1">
      <c r="A442" s="48" t="s">
        <v>8</v>
      </c>
      <c r="B442" s="44" t="s">
        <v>25</v>
      </c>
      <c r="C442" s="44" t="s">
        <v>19</v>
      </c>
      <c r="D442" s="44" t="s">
        <v>20</v>
      </c>
      <c r="E442" s="48" t="s">
        <v>0</v>
      </c>
      <c r="F442" s="48" t="s">
        <v>1</v>
      </c>
      <c r="G442" s="48" t="s">
        <v>2</v>
      </c>
      <c r="H442" s="48" t="s">
        <v>3</v>
      </c>
      <c r="I442" s="48" t="s">
        <v>4</v>
      </c>
      <c r="J442" s="81" t="s">
        <v>76</v>
      </c>
      <c r="K442" s="187" t="s">
        <v>300</v>
      </c>
      <c r="L442" s="48" t="s">
        <v>5</v>
      </c>
      <c r="M442" s="48" t="s">
        <v>6</v>
      </c>
    </row>
    <row r="443" spans="1:13" ht="44.25" customHeight="1" thickBot="1">
      <c r="A443" s="54" t="s">
        <v>709</v>
      </c>
      <c r="B443" s="54">
        <v>1</v>
      </c>
      <c r="C443" s="54">
        <v>1</v>
      </c>
      <c r="D443" s="54"/>
      <c r="E443" s="57" t="s">
        <v>430</v>
      </c>
      <c r="F443" s="73" t="s">
        <v>419</v>
      </c>
      <c r="G443" s="69">
        <v>6070</v>
      </c>
      <c r="H443" s="55">
        <v>210</v>
      </c>
      <c r="I443" s="55"/>
      <c r="J443" s="55"/>
      <c r="K443" s="55"/>
      <c r="L443" s="55">
        <f>G443-H443+I443</f>
        <v>5860</v>
      </c>
      <c r="M443" s="99"/>
    </row>
    <row r="444" spans="1:13" ht="51" customHeight="1" thickBot="1">
      <c r="A444" s="54" t="s">
        <v>710</v>
      </c>
      <c r="B444" s="8">
        <v>1</v>
      </c>
      <c r="C444" s="8"/>
      <c r="D444" s="8">
        <v>1</v>
      </c>
      <c r="E444" s="49" t="s">
        <v>166</v>
      </c>
      <c r="F444" s="62" t="s">
        <v>163</v>
      </c>
      <c r="G444" s="37">
        <v>3945</v>
      </c>
      <c r="H444" s="53"/>
      <c r="I444" s="34">
        <v>90</v>
      </c>
      <c r="J444" s="34"/>
      <c r="K444" s="34"/>
      <c r="L444" s="34">
        <f aca="true" t="shared" si="30" ref="L444:L451">G444-H444+I444</f>
        <v>4035</v>
      </c>
      <c r="M444" s="94"/>
    </row>
    <row r="445" spans="1:13" ht="51" customHeight="1" thickBot="1">
      <c r="A445" s="54" t="s">
        <v>711</v>
      </c>
      <c r="B445" s="8">
        <v>1</v>
      </c>
      <c r="C445" s="8"/>
      <c r="D445" s="8">
        <v>1</v>
      </c>
      <c r="E445" s="97" t="s">
        <v>167</v>
      </c>
      <c r="F445" s="62" t="s">
        <v>336</v>
      </c>
      <c r="G445" s="37">
        <v>4940</v>
      </c>
      <c r="H445" s="34">
        <v>258</v>
      </c>
      <c r="I445" s="53"/>
      <c r="J445" s="53"/>
      <c r="K445" s="53"/>
      <c r="L445" s="34">
        <f t="shared" si="30"/>
        <v>4682</v>
      </c>
      <c r="M445" s="94"/>
    </row>
    <row r="446" spans="1:13" ht="51" customHeight="1" thickBot="1">
      <c r="A446" s="54" t="s">
        <v>712</v>
      </c>
      <c r="B446" s="5">
        <v>1</v>
      </c>
      <c r="C446" s="5">
        <v>1</v>
      </c>
      <c r="D446" s="5"/>
      <c r="E446" s="29" t="s">
        <v>168</v>
      </c>
      <c r="F446" s="33" t="s">
        <v>114</v>
      </c>
      <c r="G446" s="37">
        <v>3550</v>
      </c>
      <c r="H446" s="37"/>
      <c r="I446" s="37">
        <v>120</v>
      </c>
      <c r="J446" s="37"/>
      <c r="K446" s="37"/>
      <c r="L446" s="34">
        <f t="shared" si="30"/>
        <v>3670</v>
      </c>
      <c r="M446" s="94"/>
    </row>
    <row r="447" spans="1:13" ht="51" customHeight="1" thickBot="1">
      <c r="A447" s="54" t="s">
        <v>713</v>
      </c>
      <c r="B447" s="5">
        <v>1</v>
      </c>
      <c r="C447" s="5">
        <v>1</v>
      </c>
      <c r="D447" s="5"/>
      <c r="E447" s="29" t="s">
        <v>169</v>
      </c>
      <c r="F447" s="33" t="s">
        <v>164</v>
      </c>
      <c r="G447" s="37">
        <v>4020</v>
      </c>
      <c r="H447" s="34"/>
      <c r="I447" s="34">
        <v>90</v>
      </c>
      <c r="J447" s="34"/>
      <c r="K447" s="34"/>
      <c r="L447" s="34">
        <f t="shared" si="30"/>
        <v>4110</v>
      </c>
      <c r="M447" s="94"/>
    </row>
    <row r="448" spans="1:13" ht="51" customHeight="1" thickBot="1">
      <c r="A448" s="54" t="s">
        <v>714</v>
      </c>
      <c r="B448" s="5">
        <v>1</v>
      </c>
      <c r="C448" s="5">
        <v>1</v>
      </c>
      <c r="D448" s="5"/>
      <c r="E448" s="29" t="s">
        <v>170</v>
      </c>
      <c r="F448" s="33" t="s">
        <v>131</v>
      </c>
      <c r="G448" s="37">
        <v>4020</v>
      </c>
      <c r="H448" s="34"/>
      <c r="I448" s="34">
        <v>90</v>
      </c>
      <c r="J448" s="34"/>
      <c r="K448" s="34"/>
      <c r="L448" s="34">
        <f t="shared" si="30"/>
        <v>4110</v>
      </c>
      <c r="M448" s="94"/>
    </row>
    <row r="449" spans="1:13" ht="51" customHeight="1" thickBot="1">
      <c r="A449" s="54" t="s">
        <v>715</v>
      </c>
      <c r="B449" s="5">
        <v>1</v>
      </c>
      <c r="C449" s="5">
        <v>1</v>
      </c>
      <c r="D449" s="5"/>
      <c r="E449" s="29" t="s">
        <v>171</v>
      </c>
      <c r="F449" s="30" t="s">
        <v>143</v>
      </c>
      <c r="G449" s="37">
        <v>3465</v>
      </c>
      <c r="H449" s="37"/>
      <c r="I449" s="37">
        <v>129</v>
      </c>
      <c r="J449" s="37"/>
      <c r="K449" s="37"/>
      <c r="L449" s="34">
        <f t="shared" si="30"/>
        <v>3594</v>
      </c>
      <c r="M449" s="94"/>
    </row>
    <row r="450" spans="1:13" ht="51" customHeight="1" thickBot="1">
      <c r="A450" s="54" t="s">
        <v>716</v>
      </c>
      <c r="B450" s="5">
        <v>1</v>
      </c>
      <c r="C450" s="5">
        <v>1</v>
      </c>
      <c r="D450" s="5"/>
      <c r="E450" s="29" t="s">
        <v>249</v>
      </c>
      <c r="F450" s="30" t="s">
        <v>114</v>
      </c>
      <c r="G450" s="34">
        <v>3550</v>
      </c>
      <c r="H450" s="34"/>
      <c r="I450" s="34">
        <v>120</v>
      </c>
      <c r="J450" s="34"/>
      <c r="K450" s="34"/>
      <c r="L450" s="37">
        <f t="shared" si="30"/>
        <v>3670</v>
      </c>
      <c r="M450" s="94"/>
    </row>
    <row r="451" spans="1:13" ht="51" customHeight="1" thickBot="1">
      <c r="A451" s="54" t="s">
        <v>717</v>
      </c>
      <c r="B451" s="5">
        <v>1</v>
      </c>
      <c r="C451" s="5">
        <v>1</v>
      </c>
      <c r="D451" s="5"/>
      <c r="E451" s="80" t="s">
        <v>318</v>
      </c>
      <c r="F451" s="33" t="s">
        <v>329</v>
      </c>
      <c r="G451" s="37">
        <v>3550</v>
      </c>
      <c r="H451" s="37"/>
      <c r="I451" s="37">
        <v>120</v>
      </c>
      <c r="J451" s="37"/>
      <c r="K451" s="37"/>
      <c r="L451" s="37">
        <f t="shared" si="30"/>
        <v>3670</v>
      </c>
      <c r="M451" s="94"/>
    </row>
    <row r="452" spans="1:13" ht="51" customHeight="1" thickBot="1">
      <c r="A452" s="54" t="s">
        <v>718</v>
      </c>
      <c r="B452" s="5">
        <v>1</v>
      </c>
      <c r="C452" s="5">
        <v>1</v>
      </c>
      <c r="D452" s="5"/>
      <c r="E452" s="80" t="s">
        <v>353</v>
      </c>
      <c r="F452" s="33" t="s">
        <v>107</v>
      </c>
      <c r="G452" s="146">
        <v>3400</v>
      </c>
      <c r="H452" s="146"/>
      <c r="I452" s="146">
        <v>100</v>
      </c>
      <c r="J452" s="146"/>
      <c r="K452" s="146"/>
      <c r="L452" s="146">
        <f>G452-H452+I452+J452+K452</f>
        <v>3500</v>
      </c>
      <c r="M452" s="94"/>
    </row>
    <row r="453" spans="1:13" ht="25.5" customHeight="1" thickTop="1">
      <c r="A453" s="112"/>
      <c r="B453" s="108">
        <f>SUM(B443:B452)</f>
        <v>10</v>
      </c>
      <c r="C453" s="108">
        <f>SUM(C443:C452)</f>
        <v>8</v>
      </c>
      <c r="D453" s="108">
        <f>SUM(D443:D451)</f>
        <v>2</v>
      </c>
      <c r="E453" s="113"/>
      <c r="F453" s="140" t="s">
        <v>7</v>
      </c>
      <c r="G453" s="107">
        <f>SUM(G443:G452)</f>
        <v>40510</v>
      </c>
      <c r="H453" s="107">
        <f>SUM(H443:H452)</f>
        <v>468</v>
      </c>
      <c r="I453" s="107">
        <f>SUM(I443:I452)</f>
        <v>859</v>
      </c>
      <c r="J453" s="107">
        <f>SUM(J443:J452)</f>
        <v>0</v>
      </c>
      <c r="K453" s="107">
        <f>SUM(K443:K452)</f>
        <v>0</v>
      </c>
      <c r="L453" s="107">
        <f>SUM(L443:L452)</f>
        <v>40901</v>
      </c>
      <c r="M453" s="138"/>
    </row>
    <row r="454" spans="1:13" ht="15" customHeight="1">
      <c r="A454" s="273" t="s">
        <v>10</v>
      </c>
      <c r="B454" s="273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</row>
    <row r="455" spans="1:13" ht="15" customHeight="1">
      <c r="A455" s="273" t="s">
        <v>410</v>
      </c>
      <c r="B455" s="273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</row>
    <row r="456" spans="1:13" ht="15" customHeight="1">
      <c r="A456" s="273" t="str">
        <f>A3</f>
        <v>Nómina que corresponde a la 1RA (PRIMERA) quincena del mes de MAYO de 2019.</v>
      </c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</row>
    <row r="457" spans="1:13" ht="15" customHeight="1">
      <c r="A457" s="274" t="s">
        <v>173</v>
      </c>
      <c r="B457" s="274"/>
      <c r="C457" s="274"/>
      <c r="D457" s="274"/>
      <c r="E457" s="274"/>
      <c r="F457" s="274"/>
      <c r="G457" s="274"/>
      <c r="H457" s="274"/>
      <c r="I457" s="274"/>
      <c r="J457" s="274"/>
      <c r="K457" s="274"/>
      <c r="L457" s="274"/>
      <c r="M457" s="274"/>
    </row>
    <row r="458" spans="1:13" ht="18.75" customHeight="1">
      <c r="A458" s="48" t="s">
        <v>8</v>
      </c>
      <c r="B458" s="44" t="s">
        <v>25</v>
      </c>
      <c r="C458" s="44" t="s">
        <v>19</v>
      </c>
      <c r="D458" s="44" t="s">
        <v>20</v>
      </c>
      <c r="E458" s="48" t="s">
        <v>0</v>
      </c>
      <c r="F458" s="48" t="s">
        <v>1</v>
      </c>
      <c r="G458" s="48" t="s">
        <v>2</v>
      </c>
      <c r="H458" s="48" t="s">
        <v>3</v>
      </c>
      <c r="I458" s="48" t="s">
        <v>4</v>
      </c>
      <c r="J458" s="175" t="s">
        <v>76</v>
      </c>
      <c r="K458" s="187" t="s">
        <v>300</v>
      </c>
      <c r="L458" s="48" t="s">
        <v>5</v>
      </c>
      <c r="M458" s="48" t="s">
        <v>6</v>
      </c>
    </row>
    <row r="459" spans="1:13" ht="49.5" customHeight="1" thickBot="1">
      <c r="A459" s="54" t="s">
        <v>719</v>
      </c>
      <c r="B459" s="54">
        <v>1</v>
      </c>
      <c r="C459" s="54">
        <v>1</v>
      </c>
      <c r="D459" s="54"/>
      <c r="E459" s="57" t="s">
        <v>418</v>
      </c>
      <c r="F459" s="73" t="s">
        <v>419</v>
      </c>
      <c r="G459" s="69">
        <v>6070</v>
      </c>
      <c r="H459" s="55">
        <v>210</v>
      </c>
      <c r="I459" s="55"/>
      <c r="J459" s="55"/>
      <c r="K459" s="55"/>
      <c r="L459" s="55">
        <f>G459-H459+I459</f>
        <v>5860</v>
      </c>
      <c r="M459" s="98"/>
    </row>
    <row r="460" spans="1:13" ht="49.5" customHeight="1" thickBot="1">
      <c r="A460" s="54" t="s">
        <v>720</v>
      </c>
      <c r="B460" s="5">
        <v>1</v>
      </c>
      <c r="C460" s="5">
        <v>1</v>
      </c>
      <c r="D460" s="5"/>
      <c r="E460" s="29" t="s">
        <v>188</v>
      </c>
      <c r="F460" s="30" t="s">
        <v>160</v>
      </c>
      <c r="G460" s="37">
        <v>5570</v>
      </c>
      <c r="H460" s="34">
        <v>175</v>
      </c>
      <c r="I460" s="34"/>
      <c r="J460" s="34"/>
      <c r="K460" s="34"/>
      <c r="L460" s="34">
        <f aca="true" t="shared" si="31" ref="L460:L470">G460-H460+I460</f>
        <v>5395</v>
      </c>
      <c r="M460" s="12"/>
    </row>
    <row r="461" spans="1:13" ht="49.5" customHeight="1" thickBot="1">
      <c r="A461" s="54" t="s">
        <v>721</v>
      </c>
      <c r="B461" s="5">
        <v>1</v>
      </c>
      <c r="C461" s="5">
        <v>1</v>
      </c>
      <c r="D461" s="5"/>
      <c r="E461" s="29" t="s">
        <v>175</v>
      </c>
      <c r="F461" s="30" t="s">
        <v>174</v>
      </c>
      <c r="G461" s="37">
        <v>3640</v>
      </c>
      <c r="H461" s="34"/>
      <c r="I461" s="34">
        <v>110</v>
      </c>
      <c r="J461" s="34"/>
      <c r="K461" s="34"/>
      <c r="L461" s="34">
        <f t="shared" si="31"/>
        <v>3750</v>
      </c>
      <c r="M461" s="21"/>
    </row>
    <row r="462" spans="1:13" ht="49.5" customHeight="1" thickBot="1">
      <c r="A462" s="54" t="s">
        <v>722</v>
      </c>
      <c r="B462" s="5">
        <v>1</v>
      </c>
      <c r="C462" s="5">
        <v>1</v>
      </c>
      <c r="D462" s="5"/>
      <c r="E462" s="29" t="s">
        <v>176</v>
      </c>
      <c r="F462" s="33" t="s">
        <v>114</v>
      </c>
      <c r="G462" s="37">
        <v>3215</v>
      </c>
      <c r="H462" s="34"/>
      <c r="I462" s="34">
        <v>130</v>
      </c>
      <c r="J462" s="34"/>
      <c r="K462" s="34"/>
      <c r="L462" s="34">
        <f t="shared" si="31"/>
        <v>3345</v>
      </c>
      <c r="M462" s="21"/>
    </row>
    <row r="463" spans="1:13" ht="49.5" customHeight="1" thickBot="1">
      <c r="A463" s="54" t="s">
        <v>723</v>
      </c>
      <c r="B463" s="5">
        <v>1</v>
      </c>
      <c r="C463" s="5">
        <v>1</v>
      </c>
      <c r="D463" s="5"/>
      <c r="E463" s="29" t="s">
        <v>177</v>
      </c>
      <c r="F463" s="33" t="s">
        <v>114</v>
      </c>
      <c r="G463" s="37">
        <v>3215</v>
      </c>
      <c r="H463" s="34"/>
      <c r="I463" s="34">
        <v>130</v>
      </c>
      <c r="J463" s="34"/>
      <c r="K463" s="34"/>
      <c r="L463" s="34">
        <f t="shared" si="31"/>
        <v>3345</v>
      </c>
      <c r="M463" s="21"/>
    </row>
    <row r="464" spans="1:13" ht="49.5" customHeight="1" thickBot="1">
      <c r="A464" s="54" t="s">
        <v>724</v>
      </c>
      <c r="B464" s="5">
        <v>1</v>
      </c>
      <c r="C464" s="5">
        <v>1</v>
      </c>
      <c r="D464" s="5"/>
      <c r="E464" s="29" t="s">
        <v>179</v>
      </c>
      <c r="F464" s="33" t="s">
        <v>164</v>
      </c>
      <c r="G464" s="37">
        <v>3690</v>
      </c>
      <c r="H464" s="34"/>
      <c r="I464" s="34">
        <v>110</v>
      </c>
      <c r="J464" s="34"/>
      <c r="K464" s="34"/>
      <c r="L464" s="34">
        <f t="shared" si="31"/>
        <v>3800</v>
      </c>
      <c r="M464" s="21"/>
    </row>
    <row r="465" spans="1:13" ht="49.5" customHeight="1" thickBot="1">
      <c r="A465" s="54" t="s">
        <v>725</v>
      </c>
      <c r="B465" s="5">
        <v>1</v>
      </c>
      <c r="C465" s="5">
        <v>1</v>
      </c>
      <c r="D465" s="5"/>
      <c r="E465" s="80" t="s">
        <v>189</v>
      </c>
      <c r="F465" s="84" t="s">
        <v>165</v>
      </c>
      <c r="G465" s="37">
        <v>3640</v>
      </c>
      <c r="H465" s="37"/>
      <c r="I465" s="37">
        <v>110</v>
      </c>
      <c r="J465" s="37"/>
      <c r="K465" s="37"/>
      <c r="L465" s="34">
        <f t="shared" si="31"/>
        <v>3750</v>
      </c>
      <c r="M465" s="21"/>
    </row>
    <row r="466" spans="1:13" ht="49.5" customHeight="1" thickBot="1">
      <c r="A466" s="54" t="s">
        <v>726</v>
      </c>
      <c r="B466" s="5">
        <v>1</v>
      </c>
      <c r="C466" s="5"/>
      <c r="D466" s="5">
        <v>1</v>
      </c>
      <c r="E466" s="80" t="s">
        <v>276</v>
      </c>
      <c r="F466" s="84" t="s">
        <v>44</v>
      </c>
      <c r="G466" s="37">
        <v>1720</v>
      </c>
      <c r="H466" s="37"/>
      <c r="I466" s="37">
        <v>120</v>
      </c>
      <c r="J466" s="37"/>
      <c r="K466" s="37"/>
      <c r="L466" s="34">
        <f t="shared" si="31"/>
        <v>1840</v>
      </c>
      <c r="M466" s="21"/>
    </row>
    <row r="467" spans="1:13" ht="49.5" customHeight="1" thickBot="1">
      <c r="A467" s="54" t="s">
        <v>727</v>
      </c>
      <c r="B467" s="5">
        <v>1</v>
      </c>
      <c r="C467" s="5">
        <v>1</v>
      </c>
      <c r="D467" s="5"/>
      <c r="E467" s="80" t="s">
        <v>277</v>
      </c>
      <c r="F467" s="168" t="s">
        <v>438</v>
      </c>
      <c r="G467" s="37">
        <v>4702</v>
      </c>
      <c r="H467" s="37"/>
      <c r="I467" s="37">
        <v>90</v>
      </c>
      <c r="J467" s="37"/>
      <c r="K467" s="37"/>
      <c r="L467" s="34">
        <f t="shared" si="31"/>
        <v>4792</v>
      </c>
      <c r="M467" s="21"/>
    </row>
    <row r="468" spans="1:13" ht="49.5" customHeight="1" thickBot="1">
      <c r="A468" s="54" t="s">
        <v>728</v>
      </c>
      <c r="B468" s="5">
        <v>1</v>
      </c>
      <c r="C468" s="5">
        <v>1</v>
      </c>
      <c r="D468" s="5"/>
      <c r="E468" s="80" t="s">
        <v>298</v>
      </c>
      <c r="F468" s="84" t="s">
        <v>299</v>
      </c>
      <c r="G468" s="37">
        <v>3100</v>
      </c>
      <c r="H468" s="37"/>
      <c r="I468" s="37">
        <v>130</v>
      </c>
      <c r="J468" s="37"/>
      <c r="K468" s="37"/>
      <c r="L468" s="34">
        <f t="shared" si="31"/>
        <v>3230</v>
      </c>
      <c r="M468" s="21"/>
    </row>
    <row r="469" spans="1:13" ht="49.5" customHeight="1" thickBot="1">
      <c r="A469" s="54" t="s">
        <v>729</v>
      </c>
      <c r="B469" s="5">
        <v>1</v>
      </c>
      <c r="C469" s="5">
        <v>1</v>
      </c>
      <c r="D469" s="5"/>
      <c r="E469" s="80" t="s">
        <v>278</v>
      </c>
      <c r="F469" s="168" t="s">
        <v>279</v>
      </c>
      <c r="G469" s="37">
        <v>2130</v>
      </c>
      <c r="H469" s="37"/>
      <c r="I469" s="37">
        <v>150</v>
      </c>
      <c r="J469" s="37"/>
      <c r="K469" s="37"/>
      <c r="L469" s="34">
        <f t="shared" si="31"/>
        <v>2280</v>
      </c>
      <c r="M469" s="21"/>
    </row>
    <row r="470" spans="1:13" ht="49.5" customHeight="1" thickBot="1">
      <c r="A470" s="54" t="s">
        <v>730</v>
      </c>
      <c r="B470" s="5">
        <v>1</v>
      </c>
      <c r="C470" s="5">
        <v>1</v>
      </c>
      <c r="D470" s="5"/>
      <c r="E470" s="29" t="s">
        <v>181</v>
      </c>
      <c r="F470" s="33" t="s">
        <v>107</v>
      </c>
      <c r="G470" s="37">
        <v>3020</v>
      </c>
      <c r="H470" s="37"/>
      <c r="I470" s="37">
        <v>140</v>
      </c>
      <c r="J470" s="37"/>
      <c r="K470" s="37"/>
      <c r="L470" s="37">
        <f t="shared" si="31"/>
        <v>3160</v>
      </c>
      <c r="M470" s="197"/>
    </row>
    <row r="471" spans="1:13" ht="25.5" customHeight="1" thickTop="1">
      <c r="A471" s="103"/>
      <c r="B471" s="103"/>
      <c r="C471" s="103"/>
      <c r="D471" s="103"/>
      <c r="E471" s="104"/>
      <c r="F471" s="141" t="s">
        <v>239</v>
      </c>
      <c r="G471" s="118">
        <f aca="true" t="shared" si="32" ref="G471:L471">SUM(G459:G470)</f>
        <v>43712</v>
      </c>
      <c r="H471" s="118">
        <f t="shared" si="32"/>
        <v>385</v>
      </c>
      <c r="I471" s="118">
        <f t="shared" si="32"/>
        <v>1220</v>
      </c>
      <c r="J471" s="118">
        <f t="shared" si="32"/>
        <v>0</v>
      </c>
      <c r="K471" s="118">
        <f t="shared" si="32"/>
        <v>0</v>
      </c>
      <c r="L471" s="118">
        <f t="shared" si="32"/>
        <v>44547</v>
      </c>
      <c r="M471" s="142"/>
    </row>
    <row r="472" spans="1:13" ht="15" customHeight="1">
      <c r="A472" s="275" t="s">
        <v>245</v>
      </c>
      <c r="B472" s="275"/>
      <c r="C472" s="275"/>
      <c r="D472" s="275"/>
      <c r="E472" s="275"/>
      <c r="F472" s="275"/>
      <c r="G472" s="275"/>
      <c r="H472" s="275"/>
      <c r="I472" s="275"/>
      <c r="J472" s="275"/>
      <c r="K472" s="275"/>
      <c r="L472" s="275"/>
      <c r="M472" s="275"/>
    </row>
    <row r="473" spans="1:13" ht="24.75" customHeight="1">
      <c r="A473" s="48" t="s">
        <v>8</v>
      </c>
      <c r="B473" s="44" t="s">
        <v>25</v>
      </c>
      <c r="C473" s="44" t="s">
        <v>19</v>
      </c>
      <c r="D473" s="44" t="s">
        <v>20</v>
      </c>
      <c r="E473" s="48" t="s">
        <v>0</v>
      </c>
      <c r="F473" s="48" t="s">
        <v>1</v>
      </c>
      <c r="G473" s="48" t="s">
        <v>2</v>
      </c>
      <c r="H473" s="48" t="s">
        <v>3</v>
      </c>
      <c r="I473" s="48" t="s">
        <v>4</v>
      </c>
      <c r="J473" s="81" t="s">
        <v>76</v>
      </c>
      <c r="K473" s="187" t="s">
        <v>300</v>
      </c>
      <c r="L473" s="48" t="s">
        <v>5</v>
      </c>
      <c r="M473" s="48" t="s">
        <v>6</v>
      </c>
    </row>
    <row r="474" spans="1:14" ht="49.5" customHeight="1" thickBot="1">
      <c r="A474" s="54" t="s">
        <v>731</v>
      </c>
      <c r="B474" s="54">
        <v>1</v>
      </c>
      <c r="C474" s="54">
        <v>1</v>
      </c>
      <c r="D474" s="54"/>
      <c r="E474" s="57" t="s">
        <v>431</v>
      </c>
      <c r="F474" s="73" t="s">
        <v>428</v>
      </c>
      <c r="G474" s="69">
        <v>6070</v>
      </c>
      <c r="H474" s="55">
        <v>210</v>
      </c>
      <c r="I474" s="55"/>
      <c r="J474" s="55"/>
      <c r="K474" s="55"/>
      <c r="L474" s="55">
        <f>G474-H474+I474</f>
        <v>5860</v>
      </c>
      <c r="M474" s="257"/>
      <c r="N474" s="202"/>
    </row>
    <row r="475" spans="1:14" s="5" customFormat="1" ht="49.5" customHeight="1" thickBot="1">
      <c r="A475" s="54" t="s">
        <v>732</v>
      </c>
      <c r="B475" s="5">
        <v>1</v>
      </c>
      <c r="C475" s="5">
        <v>1</v>
      </c>
      <c r="E475" s="29" t="s">
        <v>269</v>
      </c>
      <c r="F475" s="78" t="s">
        <v>41</v>
      </c>
      <c r="G475" s="37">
        <v>2650</v>
      </c>
      <c r="I475" s="37">
        <v>155</v>
      </c>
      <c r="L475" s="37">
        <f>G475-H475+I475</f>
        <v>2805</v>
      </c>
      <c r="M475" s="165"/>
      <c r="N475" s="202"/>
    </row>
    <row r="476" spans="1:14" s="5" customFormat="1" ht="49.5" customHeight="1" thickBot="1">
      <c r="A476" s="54" t="s">
        <v>733</v>
      </c>
      <c r="B476" s="5">
        <v>1</v>
      </c>
      <c r="D476" s="5">
        <v>1</v>
      </c>
      <c r="E476" s="29" t="s">
        <v>319</v>
      </c>
      <c r="F476" s="78" t="s">
        <v>297</v>
      </c>
      <c r="G476" s="37">
        <v>2795</v>
      </c>
      <c r="I476" s="37">
        <v>140</v>
      </c>
      <c r="L476" s="37">
        <f>G476-H476+I476</f>
        <v>2935</v>
      </c>
      <c r="M476" s="165"/>
      <c r="N476" s="202"/>
    </row>
    <row r="477" spans="1:14" s="5" customFormat="1" ht="49.5" customHeight="1" thickBot="1">
      <c r="A477" s="54" t="s">
        <v>734</v>
      </c>
      <c r="B477" s="5">
        <v>1</v>
      </c>
      <c r="C477" s="5">
        <v>1</v>
      </c>
      <c r="E477" s="80" t="s">
        <v>293</v>
      </c>
      <c r="F477" s="168" t="s">
        <v>378</v>
      </c>
      <c r="G477" s="37">
        <v>2645</v>
      </c>
      <c r="H477" s="37"/>
      <c r="I477" s="37">
        <v>155</v>
      </c>
      <c r="J477" s="37"/>
      <c r="K477" s="37"/>
      <c r="L477" s="34">
        <f>G477-H477+I477</f>
        <v>2800</v>
      </c>
      <c r="M477" s="165"/>
      <c r="N477" s="202"/>
    </row>
    <row r="478" spans="1:13" ht="25.5" customHeight="1" thickBot="1" thickTop="1">
      <c r="A478" s="103"/>
      <c r="B478" s="103"/>
      <c r="C478" s="103"/>
      <c r="D478" s="103"/>
      <c r="E478" s="128"/>
      <c r="F478" s="143" t="s">
        <v>240</v>
      </c>
      <c r="G478" s="166">
        <f>SUM(G474:G477)</f>
        <v>14160</v>
      </c>
      <c r="H478" s="166">
        <f>SUM(H474:H477)</f>
        <v>210</v>
      </c>
      <c r="I478" s="166">
        <f>SUM(I474:I477)</f>
        <v>450</v>
      </c>
      <c r="J478" s="166">
        <f>SUM(J474:J477)</f>
        <v>0</v>
      </c>
      <c r="K478" s="166">
        <f>SUM(K474:K477)</f>
        <v>0</v>
      </c>
      <c r="L478" s="166">
        <f>SUM(L474:L477)</f>
        <v>14400</v>
      </c>
      <c r="M478" s="142"/>
    </row>
    <row r="479" spans="1:13" ht="25.5" customHeight="1" thickTop="1">
      <c r="A479" s="112"/>
      <c r="B479" s="105">
        <f>SUM(B459:B477)</f>
        <v>16</v>
      </c>
      <c r="C479" s="105">
        <f>SUM(C459:C477)</f>
        <v>14</v>
      </c>
      <c r="D479" s="105">
        <f>SUM(D459:D477)</f>
        <v>2</v>
      </c>
      <c r="E479" s="113"/>
      <c r="F479" s="136" t="s">
        <v>241</v>
      </c>
      <c r="G479" s="137">
        <f aca="true" t="shared" si="33" ref="G479:L479">SUM(G471+G478)</f>
        <v>57872</v>
      </c>
      <c r="H479" s="137">
        <f t="shared" si="33"/>
        <v>595</v>
      </c>
      <c r="I479" s="137">
        <f t="shared" si="33"/>
        <v>1670</v>
      </c>
      <c r="J479" s="137">
        <f t="shared" si="33"/>
        <v>0</v>
      </c>
      <c r="K479" s="137">
        <f t="shared" si="33"/>
        <v>0</v>
      </c>
      <c r="L479" s="137">
        <f t="shared" si="33"/>
        <v>58947</v>
      </c>
      <c r="M479" s="144"/>
    </row>
    <row r="480" spans="1:13" ht="15" customHeight="1">
      <c r="A480" s="278" t="s">
        <v>10</v>
      </c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</row>
    <row r="481" spans="1:13" ht="15" customHeight="1">
      <c r="A481" s="278" t="s">
        <v>410</v>
      </c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</row>
    <row r="482" spans="1:13" ht="15" customHeight="1">
      <c r="A482" s="278" t="str">
        <f>A3</f>
        <v>Nómina que corresponde a la 1RA (PRIMERA) quincena del mes de MAYO de 2019.</v>
      </c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</row>
    <row r="483" spans="1:13" ht="15" customHeight="1">
      <c r="A483" s="274" t="s">
        <v>185</v>
      </c>
      <c r="B483" s="274"/>
      <c r="C483" s="274"/>
      <c r="D483" s="274"/>
      <c r="E483" s="274"/>
      <c r="F483" s="274"/>
      <c r="G483" s="274"/>
      <c r="H483" s="274"/>
      <c r="I483" s="274"/>
      <c r="J483" s="274"/>
      <c r="K483" s="274"/>
      <c r="L483" s="274"/>
      <c r="M483" s="274"/>
    </row>
    <row r="484" spans="1:13" ht="24.75" customHeight="1">
      <c r="A484" s="48" t="s">
        <v>8</v>
      </c>
      <c r="B484" s="44" t="s">
        <v>25</v>
      </c>
      <c r="C484" s="44" t="s">
        <v>19</v>
      </c>
      <c r="D484" s="44" t="s">
        <v>20</v>
      </c>
      <c r="E484" s="48" t="s">
        <v>0</v>
      </c>
      <c r="F484" s="48" t="s">
        <v>1</v>
      </c>
      <c r="G484" s="48" t="s">
        <v>2</v>
      </c>
      <c r="H484" s="48" t="s">
        <v>3</v>
      </c>
      <c r="I484" s="48" t="s">
        <v>4</v>
      </c>
      <c r="J484" s="81" t="s">
        <v>76</v>
      </c>
      <c r="K484" s="187" t="s">
        <v>300</v>
      </c>
      <c r="L484" s="48" t="s">
        <v>5</v>
      </c>
      <c r="M484" s="215" t="s">
        <v>6</v>
      </c>
    </row>
    <row r="485" spans="1:13" ht="52.5" customHeight="1" thickBot="1">
      <c r="A485" s="5" t="s">
        <v>735</v>
      </c>
      <c r="B485" s="5">
        <v>1</v>
      </c>
      <c r="C485" s="5"/>
      <c r="D485" s="5">
        <v>1</v>
      </c>
      <c r="E485" s="29" t="s">
        <v>192</v>
      </c>
      <c r="F485" s="217" t="s">
        <v>191</v>
      </c>
      <c r="G485" s="34">
        <v>1405</v>
      </c>
      <c r="H485" s="34"/>
      <c r="I485" s="34">
        <v>175</v>
      </c>
      <c r="J485" s="36"/>
      <c r="K485" s="36"/>
      <c r="L485" s="37">
        <f aca="true" t="shared" si="34" ref="L485:L529">G485-H485+I485</f>
        <v>1580</v>
      </c>
      <c r="M485" s="101"/>
    </row>
    <row r="486" spans="1:13" ht="44.25" customHeight="1" thickBot="1">
      <c r="A486" s="5" t="s">
        <v>736</v>
      </c>
      <c r="B486" s="5">
        <v>1</v>
      </c>
      <c r="C486" s="5">
        <v>1</v>
      </c>
      <c r="D486" s="5"/>
      <c r="E486" s="29" t="s">
        <v>193</v>
      </c>
      <c r="F486" s="217" t="s">
        <v>191</v>
      </c>
      <c r="G486" s="34">
        <v>1405</v>
      </c>
      <c r="H486" s="34"/>
      <c r="I486" s="34">
        <v>175</v>
      </c>
      <c r="J486" s="36"/>
      <c r="K486" s="36"/>
      <c r="L486" s="37">
        <f t="shared" si="34"/>
        <v>1580</v>
      </c>
      <c r="M486" s="102"/>
    </row>
    <row r="487" spans="1:13" ht="40.5" customHeight="1" thickBot="1">
      <c r="A487" s="5" t="s">
        <v>737</v>
      </c>
      <c r="B487" s="5">
        <v>1</v>
      </c>
      <c r="C487" s="5"/>
      <c r="D487" s="5">
        <v>1</v>
      </c>
      <c r="E487" s="29" t="s">
        <v>194</v>
      </c>
      <c r="F487" s="217" t="s">
        <v>191</v>
      </c>
      <c r="G487" s="34">
        <v>1865</v>
      </c>
      <c r="H487" s="34"/>
      <c r="I487" s="34">
        <v>167</v>
      </c>
      <c r="J487" s="36"/>
      <c r="K487" s="36"/>
      <c r="L487" s="37">
        <f t="shared" si="34"/>
        <v>2032</v>
      </c>
      <c r="M487" s="102"/>
    </row>
    <row r="488" spans="1:13" ht="39.75" customHeight="1" thickBot="1">
      <c r="A488" s="5" t="s">
        <v>738</v>
      </c>
      <c r="B488" s="5">
        <v>1</v>
      </c>
      <c r="C488" s="5">
        <v>1</v>
      </c>
      <c r="D488" s="5"/>
      <c r="E488" s="29" t="s">
        <v>195</v>
      </c>
      <c r="F488" s="217" t="s">
        <v>191</v>
      </c>
      <c r="G488" s="34">
        <v>2825</v>
      </c>
      <c r="H488" s="34"/>
      <c r="I488" s="34">
        <v>142</v>
      </c>
      <c r="J488" s="36"/>
      <c r="K488" s="36"/>
      <c r="L488" s="37">
        <f t="shared" si="34"/>
        <v>2967</v>
      </c>
      <c r="M488" s="102"/>
    </row>
    <row r="489" spans="1:13" ht="52.5" customHeight="1" thickBot="1">
      <c r="A489" s="5" t="s">
        <v>739</v>
      </c>
      <c r="B489" s="5">
        <v>1</v>
      </c>
      <c r="C489" s="5"/>
      <c r="D489" s="5">
        <v>1</v>
      </c>
      <c r="E489" s="29" t="s">
        <v>196</v>
      </c>
      <c r="F489" s="217" t="s">
        <v>191</v>
      </c>
      <c r="G489" s="34">
        <v>1250</v>
      </c>
      <c r="H489" s="34"/>
      <c r="I489" s="34">
        <v>175</v>
      </c>
      <c r="J489" s="36"/>
      <c r="K489" s="36"/>
      <c r="L489" s="37">
        <f t="shared" si="34"/>
        <v>1425</v>
      </c>
      <c r="M489" s="102"/>
    </row>
    <row r="490" spans="1:13" ht="52.5" customHeight="1" thickBot="1">
      <c r="A490" s="5" t="s">
        <v>740</v>
      </c>
      <c r="B490" s="5">
        <v>1</v>
      </c>
      <c r="C490" s="5">
        <v>1</v>
      </c>
      <c r="D490" s="5"/>
      <c r="E490" s="29" t="s">
        <v>197</v>
      </c>
      <c r="F490" s="217" t="s">
        <v>191</v>
      </c>
      <c r="G490" s="34">
        <v>4005</v>
      </c>
      <c r="H490" s="34"/>
      <c r="I490" s="34">
        <v>90</v>
      </c>
      <c r="J490" s="36"/>
      <c r="K490" s="36"/>
      <c r="L490" s="37">
        <f t="shared" si="34"/>
        <v>4095</v>
      </c>
      <c r="M490" s="102"/>
    </row>
    <row r="491" spans="1:13" ht="44.25" customHeight="1" thickBot="1">
      <c r="A491" s="5" t="s">
        <v>741</v>
      </c>
      <c r="B491" s="5">
        <v>1</v>
      </c>
      <c r="C491" s="5">
        <v>1</v>
      </c>
      <c r="D491" s="5"/>
      <c r="E491" s="29" t="s">
        <v>198</v>
      </c>
      <c r="F491" s="217" t="s">
        <v>191</v>
      </c>
      <c r="G491" s="34">
        <v>3280</v>
      </c>
      <c r="H491" s="34"/>
      <c r="I491" s="34">
        <v>129</v>
      </c>
      <c r="J491" s="36"/>
      <c r="K491" s="36"/>
      <c r="L491" s="37">
        <f t="shared" si="34"/>
        <v>3409</v>
      </c>
      <c r="M491" s="102"/>
    </row>
    <row r="492" spans="1:13" ht="45" customHeight="1" thickBot="1">
      <c r="A492" s="5" t="s">
        <v>742</v>
      </c>
      <c r="B492" s="5">
        <v>1</v>
      </c>
      <c r="C492" s="5">
        <v>1</v>
      </c>
      <c r="D492" s="5"/>
      <c r="E492" s="29" t="s">
        <v>199</v>
      </c>
      <c r="F492" s="217" t="s">
        <v>191</v>
      </c>
      <c r="G492" s="34">
        <v>4005</v>
      </c>
      <c r="H492" s="34"/>
      <c r="I492" s="34">
        <v>90</v>
      </c>
      <c r="J492" s="36"/>
      <c r="K492" s="36"/>
      <c r="L492" s="37">
        <f t="shared" si="34"/>
        <v>4095</v>
      </c>
      <c r="M492" s="102"/>
    </row>
    <row r="493" spans="1:13" ht="52.5" customHeight="1" thickBot="1">
      <c r="A493" s="5" t="s">
        <v>743</v>
      </c>
      <c r="B493" s="5">
        <v>1</v>
      </c>
      <c r="C493" s="5"/>
      <c r="D493" s="5">
        <v>1</v>
      </c>
      <c r="E493" s="29" t="s">
        <v>200</v>
      </c>
      <c r="F493" s="217" t="s">
        <v>191</v>
      </c>
      <c r="G493" s="34">
        <v>1475</v>
      </c>
      <c r="H493" s="34"/>
      <c r="I493" s="34">
        <v>175</v>
      </c>
      <c r="J493" s="36"/>
      <c r="K493" s="36"/>
      <c r="L493" s="37">
        <f t="shared" si="34"/>
        <v>1650</v>
      </c>
      <c r="M493" s="102"/>
    </row>
    <row r="494" spans="1:13" ht="52.5" customHeight="1" thickBot="1">
      <c r="A494" s="5" t="s">
        <v>744</v>
      </c>
      <c r="B494" s="5">
        <v>1</v>
      </c>
      <c r="C494" s="5">
        <v>1</v>
      </c>
      <c r="D494" s="5"/>
      <c r="E494" s="29" t="s">
        <v>201</v>
      </c>
      <c r="F494" s="217" t="s">
        <v>191</v>
      </c>
      <c r="G494" s="34">
        <v>4315</v>
      </c>
      <c r="H494" s="34"/>
      <c r="I494" s="34">
        <v>90</v>
      </c>
      <c r="J494" s="36"/>
      <c r="K494" s="36"/>
      <c r="L494" s="37">
        <f t="shared" si="34"/>
        <v>4405</v>
      </c>
      <c r="M494" s="102"/>
    </row>
    <row r="495" spans="1:13" ht="52.5" customHeight="1" thickBot="1">
      <c r="A495" s="5" t="s">
        <v>745</v>
      </c>
      <c r="B495" s="5">
        <v>1</v>
      </c>
      <c r="C495" s="5">
        <v>1</v>
      </c>
      <c r="D495" s="5"/>
      <c r="E495" s="29" t="s">
        <v>202</v>
      </c>
      <c r="F495" s="217" t="s">
        <v>191</v>
      </c>
      <c r="G495" s="34">
        <v>4005</v>
      </c>
      <c r="H495" s="34"/>
      <c r="I495" s="34">
        <v>90</v>
      </c>
      <c r="J495" s="36"/>
      <c r="K495" s="36"/>
      <c r="L495" s="37">
        <f t="shared" si="34"/>
        <v>4095</v>
      </c>
      <c r="M495" s="101"/>
    </row>
    <row r="496" spans="1:13" ht="52.5" customHeight="1" thickBot="1">
      <c r="A496" s="5" t="s">
        <v>746</v>
      </c>
      <c r="B496" s="5">
        <v>1</v>
      </c>
      <c r="C496" s="5">
        <v>1</v>
      </c>
      <c r="D496" s="5"/>
      <c r="E496" s="29" t="s">
        <v>203</v>
      </c>
      <c r="F496" s="217" t="s">
        <v>191</v>
      </c>
      <c r="G496" s="34">
        <v>4005</v>
      </c>
      <c r="H496" s="34"/>
      <c r="I496" s="34">
        <v>90</v>
      </c>
      <c r="J496" s="36"/>
      <c r="K496" s="36"/>
      <c r="L496" s="37">
        <f t="shared" si="34"/>
        <v>4095</v>
      </c>
      <c r="M496" s="102"/>
    </row>
    <row r="497" spans="1:13" ht="52.5" customHeight="1" thickBot="1">
      <c r="A497" s="5" t="s">
        <v>747</v>
      </c>
      <c r="B497" s="5">
        <v>1</v>
      </c>
      <c r="C497" s="5">
        <v>1</v>
      </c>
      <c r="D497" s="5"/>
      <c r="E497" s="29" t="s">
        <v>204</v>
      </c>
      <c r="F497" s="217" t="s">
        <v>191</v>
      </c>
      <c r="G497" s="34">
        <v>4005</v>
      </c>
      <c r="H497" s="34"/>
      <c r="I497" s="34">
        <v>90</v>
      </c>
      <c r="J497" s="36"/>
      <c r="K497" s="36"/>
      <c r="L497" s="37">
        <f>G497-H497+I497</f>
        <v>4095</v>
      </c>
      <c r="M497" s="102"/>
    </row>
    <row r="498" spans="1:13" ht="52.5" customHeight="1" thickBot="1">
      <c r="A498" s="5" t="s">
        <v>748</v>
      </c>
      <c r="B498" s="5">
        <v>1</v>
      </c>
      <c r="C498" s="5">
        <v>1</v>
      </c>
      <c r="D498" s="5"/>
      <c r="E498" s="29" t="s">
        <v>205</v>
      </c>
      <c r="F498" s="217" t="s">
        <v>191</v>
      </c>
      <c r="G498" s="34">
        <v>3690</v>
      </c>
      <c r="H498" s="34"/>
      <c r="I498" s="34">
        <v>111</v>
      </c>
      <c r="J498" s="36"/>
      <c r="K498" s="36"/>
      <c r="L498" s="37">
        <f t="shared" si="34"/>
        <v>3801</v>
      </c>
      <c r="M498" s="211"/>
    </row>
    <row r="499" spans="1:13" ht="52.5" customHeight="1" thickBot="1">
      <c r="A499" s="5" t="s">
        <v>749</v>
      </c>
      <c r="B499" s="5">
        <v>1</v>
      </c>
      <c r="C499" s="5">
        <v>1</v>
      </c>
      <c r="D499" s="5"/>
      <c r="E499" s="29" t="s">
        <v>206</v>
      </c>
      <c r="F499" s="217" t="s">
        <v>191</v>
      </c>
      <c r="G499" s="34">
        <v>3315</v>
      </c>
      <c r="H499" s="34"/>
      <c r="I499" s="34">
        <v>129</v>
      </c>
      <c r="J499" s="34"/>
      <c r="K499" s="34"/>
      <c r="L499" s="37">
        <f t="shared" si="34"/>
        <v>3444</v>
      </c>
      <c r="M499" s="101"/>
    </row>
    <row r="500" spans="1:13" ht="52.5" customHeight="1" thickBot="1">
      <c r="A500" s="5" t="s">
        <v>750</v>
      </c>
      <c r="B500" s="5">
        <v>1</v>
      </c>
      <c r="C500" s="5">
        <v>1</v>
      </c>
      <c r="D500" s="5"/>
      <c r="E500" s="29" t="s">
        <v>207</v>
      </c>
      <c r="F500" s="217" t="s">
        <v>191</v>
      </c>
      <c r="G500" s="34">
        <v>5460</v>
      </c>
      <c r="H500" s="34">
        <v>175</v>
      </c>
      <c r="I500" s="34"/>
      <c r="J500" s="34"/>
      <c r="K500" s="34"/>
      <c r="L500" s="37">
        <f t="shared" si="34"/>
        <v>5285</v>
      </c>
      <c r="M500" s="101"/>
    </row>
    <row r="501" spans="1:13" ht="52.5" customHeight="1" thickBot="1">
      <c r="A501" s="5" t="s">
        <v>751</v>
      </c>
      <c r="B501" s="5">
        <v>1</v>
      </c>
      <c r="C501" s="5"/>
      <c r="D501" s="5">
        <v>1</v>
      </c>
      <c r="E501" s="40" t="s">
        <v>208</v>
      </c>
      <c r="F501" s="217" t="s">
        <v>191</v>
      </c>
      <c r="G501" s="34">
        <v>2745</v>
      </c>
      <c r="H501" s="34"/>
      <c r="I501" s="34">
        <v>142</v>
      </c>
      <c r="J501" s="34"/>
      <c r="K501" s="34"/>
      <c r="L501" s="37">
        <f t="shared" si="34"/>
        <v>2887</v>
      </c>
      <c r="M501" s="102"/>
    </row>
    <row r="502" spans="1:13" ht="52.5" customHeight="1" thickBot="1">
      <c r="A502" s="5" t="s">
        <v>752</v>
      </c>
      <c r="B502" s="5">
        <v>1</v>
      </c>
      <c r="C502" s="5">
        <v>1</v>
      </c>
      <c r="D502" s="5"/>
      <c r="E502" s="40" t="s">
        <v>209</v>
      </c>
      <c r="F502" s="217" t="s">
        <v>191</v>
      </c>
      <c r="G502" s="34">
        <v>5385</v>
      </c>
      <c r="H502" s="34">
        <v>175</v>
      </c>
      <c r="I502" s="34"/>
      <c r="J502" s="34"/>
      <c r="K502" s="34"/>
      <c r="L502" s="37">
        <f t="shared" si="34"/>
        <v>5210</v>
      </c>
      <c r="M502" s="102"/>
    </row>
    <row r="503" spans="1:13" ht="52.5" customHeight="1" thickBot="1">
      <c r="A503" s="5" t="s">
        <v>753</v>
      </c>
      <c r="B503" s="5">
        <v>1</v>
      </c>
      <c r="C503" s="5">
        <v>1</v>
      </c>
      <c r="D503" s="5"/>
      <c r="E503" s="40" t="s">
        <v>210</v>
      </c>
      <c r="F503" s="217" t="s">
        <v>191</v>
      </c>
      <c r="G503" s="34">
        <v>4270</v>
      </c>
      <c r="H503" s="34"/>
      <c r="I503" s="34">
        <v>90</v>
      </c>
      <c r="J503" s="34"/>
      <c r="K503" s="34"/>
      <c r="L503" s="37">
        <f t="shared" si="34"/>
        <v>4360</v>
      </c>
      <c r="M503" s="102"/>
    </row>
    <row r="504" spans="1:13" ht="52.5" customHeight="1" thickBot="1">
      <c r="A504" s="5" t="s">
        <v>754</v>
      </c>
      <c r="B504" s="5">
        <v>1</v>
      </c>
      <c r="C504" s="5">
        <v>1</v>
      </c>
      <c r="D504" s="5"/>
      <c r="E504" s="29" t="s">
        <v>211</v>
      </c>
      <c r="F504" s="217" t="s">
        <v>191</v>
      </c>
      <c r="G504" s="34">
        <v>4005</v>
      </c>
      <c r="H504" s="34"/>
      <c r="I504" s="34">
        <v>90</v>
      </c>
      <c r="J504" s="34"/>
      <c r="K504" s="34"/>
      <c r="L504" s="37">
        <f t="shared" si="34"/>
        <v>4095</v>
      </c>
      <c r="M504" s="102"/>
    </row>
    <row r="505" spans="1:13" ht="52.5" customHeight="1" thickBot="1">
      <c r="A505" s="5" t="s">
        <v>755</v>
      </c>
      <c r="B505" s="5">
        <v>1</v>
      </c>
      <c r="C505" s="5">
        <v>1</v>
      </c>
      <c r="D505" s="5"/>
      <c r="E505" s="29" t="s">
        <v>212</v>
      </c>
      <c r="F505" s="217" t="s">
        <v>191</v>
      </c>
      <c r="G505" s="34">
        <v>4005</v>
      </c>
      <c r="H505" s="34"/>
      <c r="I505" s="34">
        <v>90</v>
      </c>
      <c r="J505" s="34"/>
      <c r="K505" s="34"/>
      <c r="L505" s="37">
        <f t="shared" si="34"/>
        <v>4095</v>
      </c>
      <c r="M505" s="102"/>
    </row>
    <row r="506" spans="1:13" ht="52.5" customHeight="1" thickBot="1">
      <c r="A506" s="5" t="s">
        <v>756</v>
      </c>
      <c r="B506" s="5">
        <v>1</v>
      </c>
      <c r="C506" s="5">
        <v>1</v>
      </c>
      <c r="D506" s="5"/>
      <c r="E506" s="29" t="s">
        <v>213</v>
      </c>
      <c r="F506" s="217" t="s">
        <v>191</v>
      </c>
      <c r="G506" s="34">
        <v>3395</v>
      </c>
      <c r="H506" s="34"/>
      <c r="I506" s="34">
        <v>129</v>
      </c>
      <c r="J506" s="34"/>
      <c r="K506" s="34"/>
      <c r="L506" s="37">
        <f t="shared" si="34"/>
        <v>3524</v>
      </c>
      <c r="M506" s="101"/>
    </row>
    <row r="507" spans="1:13" ht="52.5" customHeight="1" thickBot="1">
      <c r="A507" s="5" t="s">
        <v>757</v>
      </c>
      <c r="B507" s="5">
        <v>1</v>
      </c>
      <c r="C507" s="5">
        <v>1</v>
      </c>
      <c r="D507" s="5"/>
      <c r="E507" s="29" t="s">
        <v>214</v>
      </c>
      <c r="F507" s="217" t="s">
        <v>191</v>
      </c>
      <c r="G507" s="34">
        <v>3430</v>
      </c>
      <c r="H507" s="34"/>
      <c r="I507" s="34">
        <v>129</v>
      </c>
      <c r="J507" s="34"/>
      <c r="K507" s="34"/>
      <c r="L507" s="37">
        <f t="shared" si="34"/>
        <v>3559</v>
      </c>
      <c r="M507" s="102"/>
    </row>
    <row r="508" spans="1:13" ht="52.5" customHeight="1" thickBot="1">
      <c r="A508" s="5" t="s">
        <v>758</v>
      </c>
      <c r="B508" s="5">
        <v>1</v>
      </c>
      <c r="C508" s="5">
        <v>1</v>
      </c>
      <c r="D508" s="5"/>
      <c r="E508" s="29" t="s">
        <v>308</v>
      </c>
      <c r="F508" s="217" t="s">
        <v>191</v>
      </c>
      <c r="G508" s="34">
        <v>3690</v>
      </c>
      <c r="H508" s="34"/>
      <c r="I508" s="34">
        <v>111</v>
      </c>
      <c r="J508" s="34"/>
      <c r="K508" s="34"/>
      <c r="L508" s="37">
        <f t="shared" si="34"/>
        <v>3801</v>
      </c>
      <c r="M508" s="102"/>
    </row>
    <row r="509" spans="1:13" ht="52.5" customHeight="1" thickBot="1">
      <c r="A509" s="5" t="s">
        <v>759</v>
      </c>
      <c r="B509" s="5">
        <v>1</v>
      </c>
      <c r="C509" s="5">
        <v>1</v>
      </c>
      <c r="D509" s="5"/>
      <c r="E509" s="29" t="s">
        <v>294</v>
      </c>
      <c r="F509" s="217" t="s">
        <v>191</v>
      </c>
      <c r="G509" s="34">
        <v>7440</v>
      </c>
      <c r="H509" s="34">
        <v>350</v>
      </c>
      <c r="I509" s="34"/>
      <c r="J509" s="34"/>
      <c r="K509" s="34"/>
      <c r="L509" s="37">
        <f t="shared" si="34"/>
        <v>7090</v>
      </c>
      <c r="M509" s="102"/>
    </row>
    <row r="510" spans="1:13" ht="52.5" customHeight="1" thickBot="1">
      <c r="A510" s="5" t="s">
        <v>760</v>
      </c>
      <c r="B510" s="5">
        <v>1</v>
      </c>
      <c r="C510" s="5"/>
      <c r="D510" s="5">
        <v>1</v>
      </c>
      <c r="E510" s="29" t="s">
        <v>295</v>
      </c>
      <c r="F510" s="217" t="s">
        <v>191</v>
      </c>
      <c r="G510" s="34">
        <v>2405</v>
      </c>
      <c r="H510" s="34"/>
      <c r="I510" s="34">
        <v>142</v>
      </c>
      <c r="J510" s="34"/>
      <c r="K510" s="34"/>
      <c r="L510" s="37">
        <f t="shared" si="34"/>
        <v>2547</v>
      </c>
      <c r="M510" s="181"/>
    </row>
    <row r="511" spans="1:13" ht="52.5" customHeight="1" thickBot="1">
      <c r="A511" s="5" t="s">
        <v>761</v>
      </c>
      <c r="B511" s="5">
        <v>1</v>
      </c>
      <c r="C511" s="5">
        <v>1</v>
      </c>
      <c r="D511" s="5"/>
      <c r="E511" s="80" t="s">
        <v>118</v>
      </c>
      <c r="F511" s="217" t="s">
        <v>191</v>
      </c>
      <c r="G511" s="37">
        <v>4005</v>
      </c>
      <c r="H511" s="37"/>
      <c r="I511" s="37">
        <v>90</v>
      </c>
      <c r="J511" s="37"/>
      <c r="K511" s="37"/>
      <c r="L511" s="37">
        <f aca="true" t="shared" si="35" ref="L511:L520">G511-H511+I511</f>
        <v>4095</v>
      </c>
      <c r="M511" s="96"/>
    </row>
    <row r="512" spans="1:13" ht="52.5" customHeight="1" thickBot="1">
      <c r="A512" s="5" t="s">
        <v>762</v>
      </c>
      <c r="B512" s="8">
        <v>1</v>
      </c>
      <c r="C512" s="8">
        <v>1</v>
      </c>
      <c r="D512" s="8"/>
      <c r="E512" s="49" t="s">
        <v>57</v>
      </c>
      <c r="F512" s="218" t="s">
        <v>333</v>
      </c>
      <c r="G512" s="41">
        <v>3433</v>
      </c>
      <c r="H512" s="82"/>
      <c r="I512" s="82">
        <v>90</v>
      </c>
      <c r="J512" s="82"/>
      <c r="K512" s="82"/>
      <c r="L512" s="37">
        <f t="shared" si="35"/>
        <v>3523</v>
      </c>
      <c r="M512" s="206"/>
    </row>
    <row r="513" spans="1:13" ht="52.5" customHeight="1" thickBot="1">
      <c r="A513" s="5" t="s">
        <v>763</v>
      </c>
      <c r="B513" s="8">
        <v>1</v>
      </c>
      <c r="C513" s="8"/>
      <c r="D513" s="8">
        <v>1</v>
      </c>
      <c r="E513" s="49" t="s">
        <v>350</v>
      </c>
      <c r="F513" s="218" t="s">
        <v>333</v>
      </c>
      <c r="G513" s="41">
        <v>3005</v>
      </c>
      <c r="H513" s="82"/>
      <c r="I513" s="82">
        <v>138</v>
      </c>
      <c r="J513" s="82"/>
      <c r="K513" s="82"/>
      <c r="L513" s="37">
        <f t="shared" si="35"/>
        <v>3143</v>
      </c>
      <c r="M513" s="206"/>
    </row>
    <row r="514" spans="1:13" ht="52.5" customHeight="1" thickBot="1">
      <c r="A514" s="5" t="s">
        <v>764</v>
      </c>
      <c r="B514" s="13">
        <v>1</v>
      </c>
      <c r="C514" s="13">
        <v>1</v>
      </c>
      <c r="D514" s="13"/>
      <c r="E514" s="212" t="s">
        <v>134</v>
      </c>
      <c r="F514" s="219" t="s">
        <v>333</v>
      </c>
      <c r="G514" s="89">
        <v>3365</v>
      </c>
      <c r="H514" s="89"/>
      <c r="I514" s="89">
        <v>129</v>
      </c>
      <c r="J514" s="89"/>
      <c r="K514" s="89"/>
      <c r="L514" s="37">
        <f t="shared" si="35"/>
        <v>3494</v>
      </c>
      <c r="M514" s="96"/>
    </row>
    <row r="515" spans="1:13" ht="52.5" customHeight="1" thickBot="1">
      <c r="A515" s="5" t="s">
        <v>765</v>
      </c>
      <c r="B515" s="5">
        <v>1</v>
      </c>
      <c r="C515" s="5">
        <v>1</v>
      </c>
      <c r="D515" s="5"/>
      <c r="E515" s="29" t="s">
        <v>178</v>
      </c>
      <c r="F515" s="220" t="s">
        <v>356</v>
      </c>
      <c r="G515" s="37">
        <v>2400</v>
      </c>
      <c r="H515" s="37"/>
      <c r="I515" s="37">
        <v>129</v>
      </c>
      <c r="J515" s="37"/>
      <c r="K515" s="37"/>
      <c r="L515" s="34">
        <f t="shared" si="35"/>
        <v>2529</v>
      </c>
      <c r="M515" s="21"/>
    </row>
    <row r="516" spans="1:13" ht="52.5" customHeight="1" thickBot="1">
      <c r="A516" s="5" t="s">
        <v>766</v>
      </c>
      <c r="B516" s="5">
        <v>1</v>
      </c>
      <c r="C516" s="5">
        <v>1</v>
      </c>
      <c r="D516" s="5"/>
      <c r="E516" s="29" t="s">
        <v>172</v>
      </c>
      <c r="F516" s="220" t="s">
        <v>356</v>
      </c>
      <c r="G516" s="37">
        <v>3995</v>
      </c>
      <c r="H516" s="37"/>
      <c r="I516" s="37">
        <v>90</v>
      </c>
      <c r="J516" s="37"/>
      <c r="K516" s="37"/>
      <c r="L516" s="37">
        <f t="shared" si="35"/>
        <v>4085</v>
      </c>
      <c r="M516" s="94"/>
    </row>
    <row r="517" spans="1:13" ht="52.5" customHeight="1" thickBot="1">
      <c r="A517" s="5" t="s">
        <v>767</v>
      </c>
      <c r="B517" s="5">
        <v>1</v>
      </c>
      <c r="C517" s="5">
        <v>1</v>
      </c>
      <c r="D517" s="5"/>
      <c r="E517" s="29" t="s">
        <v>145</v>
      </c>
      <c r="F517" s="220" t="s">
        <v>333</v>
      </c>
      <c r="G517" s="37">
        <v>3185</v>
      </c>
      <c r="H517" s="37"/>
      <c r="I517" s="37">
        <v>90</v>
      </c>
      <c r="J517" s="37"/>
      <c r="K517" s="37"/>
      <c r="L517" s="37">
        <f t="shared" si="35"/>
        <v>3275</v>
      </c>
      <c r="M517" s="93"/>
    </row>
    <row r="518" spans="1:13" ht="52.5" customHeight="1" thickBot="1">
      <c r="A518" s="5" t="s">
        <v>768</v>
      </c>
      <c r="B518" s="5">
        <v>1</v>
      </c>
      <c r="C518" s="5">
        <v>1</v>
      </c>
      <c r="D518" s="5"/>
      <c r="E518" s="29" t="s">
        <v>180</v>
      </c>
      <c r="F518" s="220" t="s">
        <v>333</v>
      </c>
      <c r="G518" s="37">
        <v>3690</v>
      </c>
      <c r="H518" s="34"/>
      <c r="I518" s="34">
        <v>111</v>
      </c>
      <c r="J518" s="34"/>
      <c r="K518" s="34"/>
      <c r="L518" s="34">
        <f t="shared" si="35"/>
        <v>3801</v>
      </c>
      <c r="M518" s="12"/>
    </row>
    <row r="519" spans="1:13" ht="52.5" customHeight="1" thickBot="1">
      <c r="A519" s="5" t="s">
        <v>769</v>
      </c>
      <c r="B519" s="5">
        <v>1</v>
      </c>
      <c r="C519" s="5">
        <v>1</v>
      </c>
      <c r="D519" s="5"/>
      <c r="E519" s="29" t="s">
        <v>151</v>
      </c>
      <c r="F519" s="38" t="s">
        <v>356</v>
      </c>
      <c r="G519" s="37">
        <v>6545</v>
      </c>
      <c r="H519" s="37">
        <v>210</v>
      </c>
      <c r="I519" s="37"/>
      <c r="J519" s="37"/>
      <c r="K519" s="37"/>
      <c r="L519" s="37">
        <f t="shared" si="35"/>
        <v>6335</v>
      </c>
      <c r="M519" s="17"/>
    </row>
    <row r="520" spans="1:13" ht="52.5" customHeight="1" thickBot="1">
      <c r="A520" s="5" t="s">
        <v>770</v>
      </c>
      <c r="B520" s="13">
        <v>1</v>
      </c>
      <c r="C520" s="13">
        <v>1</v>
      </c>
      <c r="D520" s="13"/>
      <c r="E520" s="80" t="s">
        <v>135</v>
      </c>
      <c r="F520" s="30" t="s">
        <v>356</v>
      </c>
      <c r="G520" s="37">
        <v>4005</v>
      </c>
      <c r="H520" s="89"/>
      <c r="I520" s="89">
        <v>90</v>
      </c>
      <c r="J520" s="89"/>
      <c r="K520" s="89"/>
      <c r="L520" s="37">
        <f t="shared" si="35"/>
        <v>4095</v>
      </c>
      <c r="M520" s="267"/>
    </row>
    <row r="521" spans="1:13" ht="25.5" customHeight="1" thickTop="1">
      <c r="A521" s="5"/>
      <c r="B521" s="5"/>
      <c r="C521" s="5"/>
      <c r="D521" s="5"/>
      <c r="E521" s="29"/>
      <c r="F521" s="213" t="s">
        <v>242</v>
      </c>
      <c r="G521" s="214">
        <f aca="true" t="shared" si="36" ref="G521:L521">SUM(G485:G520)</f>
        <v>128708</v>
      </c>
      <c r="H521" s="214">
        <f t="shared" si="36"/>
        <v>910</v>
      </c>
      <c r="I521" s="214">
        <f t="shared" si="36"/>
        <v>3798</v>
      </c>
      <c r="J521" s="214">
        <f t="shared" si="36"/>
        <v>0</v>
      </c>
      <c r="K521" s="214">
        <f t="shared" si="36"/>
        <v>0</v>
      </c>
      <c r="L521" s="214">
        <f t="shared" si="36"/>
        <v>131596</v>
      </c>
      <c r="M521" s="181"/>
    </row>
    <row r="522" spans="1:13" ht="15" customHeight="1">
      <c r="A522" s="274" t="s">
        <v>264</v>
      </c>
      <c r="B522" s="274"/>
      <c r="C522" s="274"/>
      <c r="D522" s="274"/>
      <c r="E522" s="274"/>
      <c r="F522" s="274"/>
      <c r="G522" s="274"/>
      <c r="H522" s="274"/>
      <c r="I522" s="274"/>
      <c r="J522" s="274"/>
      <c r="K522" s="274"/>
      <c r="L522" s="274"/>
      <c r="M522" s="274"/>
    </row>
    <row r="523" spans="1:13" ht="51" customHeight="1" thickBot="1">
      <c r="A523" s="5" t="s">
        <v>771</v>
      </c>
      <c r="B523" s="5">
        <v>1</v>
      </c>
      <c r="C523" s="5"/>
      <c r="D523" s="5">
        <v>1</v>
      </c>
      <c r="E523" s="29" t="s">
        <v>216</v>
      </c>
      <c r="F523" s="33" t="s">
        <v>215</v>
      </c>
      <c r="G523" s="34">
        <v>1475</v>
      </c>
      <c r="H523" s="34"/>
      <c r="I523" s="34">
        <v>175</v>
      </c>
      <c r="J523" s="34"/>
      <c r="K523" s="34"/>
      <c r="L523" s="37">
        <f t="shared" si="34"/>
        <v>1650</v>
      </c>
      <c r="M523" s="101"/>
    </row>
    <row r="524" spans="1:13" ht="51" customHeight="1" thickBot="1">
      <c r="A524" s="5" t="s">
        <v>772</v>
      </c>
      <c r="B524" s="5">
        <v>1</v>
      </c>
      <c r="C524" s="5"/>
      <c r="D524" s="5">
        <v>1</v>
      </c>
      <c r="E524" s="29" t="s">
        <v>217</v>
      </c>
      <c r="F524" s="33" t="s">
        <v>215</v>
      </c>
      <c r="G524" s="34">
        <v>1475</v>
      </c>
      <c r="H524" s="34"/>
      <c r="I524" s="34">
        <v>175</v>
      </c>
      <c r="J524" s="34"/>
      <c r="K524" s="34"/>
      <c r="L524" s="37">
        <f t="shared" si="34"/>
        <v>1650</v>
      </c>
      <c r="M524" s="102"/>
    </row>
    <row r="525" spans="1:13" ht="51" customHeight="1" thickBot="1">
      <c r="A525" s="5" t="s">
        <v>773</v>
      </c>
      <c r="B525" s="5">
        <v>1</v>
      </c>
      <c r="C525" s="5"/>
      <c r="D525" s="5">
        <v>1</v>
      </c>
      <c r="E525" s="29" t="s">
        <v>218</v>
      </c>
      <c r="F525" s="33" t="s">
        <v>215</v>
      </c>
      <c r="G525" s="34">
        <v>1475</v>
      </c>
      <c r="H525" s="34"/>
      <c r="I525" s="34">
        <v>175</v>
      </c>
      <c r="J525" s="34"/>
      <c r="K525" s="34"/>
      <c r="L525" s="37">
        <f t="shared" si="34"/>
        <v>1650</v>
      </c>
      <c r="M525" s="102"/>
    </row>
    <row r="526" spans="1:13" ht="51" customHeight="1" thickBot="1">
      <c r="A526" s="5" t="s">
        <v>774</v>
      </c>
      <c r="B526" s="5">
        <v>1</v>
      </c>
      <c r="C526" s="5"/>
      <c r="D526" s="5">
        <v>1</v>
      </c>
      <c r="E526" s="29" t="s">
        <v>219</v>
      </c>
      <c r="F526" s="33" t="s">
        <v>215</v>
      </c>
      <c r="G526" s="34">
        <v>1475</v>
      </c>
      <c r="H526" s="34"/>
      <c r="I526" s="34">
        <v>175</v>
      </c>
      <c r="J526" s="34"/>
      <c r="K526" s="34"/>
      <c r="L526" s="37">
        <f t="shared" si="34"/>
        <v>1650</v>
      </c>
      <c r="M526" s="102"/>
    </row>
    <row r="527" spans="1:13" ht="51" customHeight="1" thickBot="1">
      <c r="A527" s="5" t="s">
        <v>775</v>
      </c>
      <c r="B527" s="5">
        <v>1</v>
      </c>
      <c r="C527" s="5"/>
      <c r="D527" s="5">
        <v>1</v>
      </c>
      <c r="E527" s="29" t="s">
        <v>220</v>
      </c>
      <c r="F527" s="33" t="s">
        <v>215</v>
      </c>
      <c r="G527" s="34">
        <v>5025</v>
      </c>
      <c r="H527" s="34"/>
      <c r="I527" s="34">
        <v>30</v>
      </c>
      <c r="J527" s="36"/>
      <c r="K527" s="36"/>
      <c r="L527" s="37">
        <f t="shared" si="34"/>
        <v>5055</v>
      </c>
      <c r="M527" s="102"/>
    </row>
    <row r="528" spans="1:13" ht="51" customHeight="1" thickBot="1">
      <c r="A528" s="5" t="s">
        <v>776</v>
      </c>
      <c r="B528" s="5">
        <v>1</v>
      </c>
      <c r="C528" s="5"/>
      <c r="D528" s="5">
        <v>1</v>
      </c>
      <c r="E528" s="29" t="s">
        <v>221</v>
      </c>
      <c r="F528" s="33" t="s">
        <v>215</v>
      </c>
      <c r="G528" s="34">
        <v>555</v>
      </c>
      <c r="H528" s="34"/>
      <c r="I528" s="34">
        <v>175</v>
      </c>
      <c r="J528" s="36"/>
      <c r="K528" s="36"/>
      <c r="L528" s="37">
        <f t="shared" si="34"/>
        <v>730</v>
      </c>
      <c r="M528" s="102"/>
    </row>
    <row r="529" spans="1:13" ht="51" customHeight="1" thickBot="1">
      <c r="A529" s="5" t="s">
        <v>777</v>
      </c>
      <c r="B529" s="5">
        <v>1</v>
      </c>
      <c r="C529" s="5">
        <v>1</v>
      </c>
      <c r="D529" s="5"/>
      <c r="E529" s="29" t="s">
        <v>306</v>
      </c>
      <c r="F529" s="33" t="s">
        <v>215</v>
      </c>
      <c r="G529" s="37">
        <v>555</v>
      </c>
      <c r="H529" s="37"/>
      <c r="I529" s="37">
        <v>175</v>
      </c>
      <c r="J529" s="50"/>
      <c r="K529" s="50"/>
      <c r="L529" s="37">
        <f t="shared" si="34"/>
        <v>730</v>
      </c>
      <c r="M529" s="102"/>
    </row>
    <row r="530" spans="1:13" s="10" customFormat="1" ht="51" customHeight="1" thickBot="1">
      <c r="A530" s="5" t="s">
        <v>778</v>
      </c>
      <c r="B530" s="13">
        <v>1</v>
      </c>
      <c r="C530" s="13">
        <v>1</v>
      </c>
      <c r="D530" s="44"/>
      <c r="E530" s="77" t="s">
        <v>158</v>
      </c>
      <c r="F530" s="33" t="s">
        <v>215</v>
      </c>
      <c r="G530" s="41">
        <v>3560</v>
      </c>
      <c r="H530" s="41"/>
      <c r="I530" s="41">
        <v>110</v>
      </c>
      <c r="J530" s="41"/>
      <c r="K530" s="41"/>
      <c r="L530" s="41">
        <f>G530-H530+I530+J530</f>
        <v>3670</v>
      </c>
      <c r="M530" s="94"/>
    </row>
    <row r="531" spans="1:13" ht="25.5" customHeight="1" thickBot="1">
      <c r="A531" s="103"/>
      <c r="B531" s="103"/>
      <c r="C531" s="103"/>
      <c r="D531" s="103"/>
      <c r="E531" s="104"/>
      <c r="F531" s="106" t="s">
        <v>243</v>
      </c>
      <c r="G531" s="116">
        <f>SUM(G523:G530)</f>
        <v>15595</v>
      </c>
      <c r="H531" s="116">
        <f>SUM(H523:H530)</f>
        <v>0</v>
      </c>
      <c r="I531" s="116">
        <f>SUM(I523:I530)</f>
        <v>1190</v>
      </c>
      <c r="J531" s="116">
        <f>SUM(J523:J530)</f>
        <v>0</v>
      </c>
      <c r="K531" s="116">
        <f>SUM(K523:K530)</f>
        <v>0</v>
      </c>
      <c r="L531" s="116">
        <f>SUM(L523:L530)</f>
        <v>16785</v>
      </c>
      <c r="M531" s="144"/>
    </row>
    <row r="532" spans="1:13" ht="25.5" customHeight="1" thickTop="1">
      <c r="A532" s="112"/>
      <c r="B532" s="145">
        <f>SUM(B485:B530)</f>
        <v>44</v>
      </c>
      <c r="C532" s="145">
        <f>SUM(C485:C530)</f>
        <v>31</v>
      </c>
      <c r="D532" s="145">
        <f>SUM(D485:D529)</f>
        <v>13</v>
      </c>
      <c r="E532" s="113"/>
      <c r="F532" s="136" t="s">
        <v>244</v>
      </c>
      <c r="G532" s="137">
        <f>G521+G531</f>
        <v>144303</v>
      </c>
      <c r="H532" s="137">
        <f>H521+H531</f>
        <v>910</v>
      </c>
      <c r="I532" s="137">
        <f>I521+I531</f>
        <v>4988</v>
      </c>
      <c r="J532" s="137">
        <f>J521+J531</f>
        <v>0</v>
      </c>
      <c r="K532" s="137">
        <f>K521+K531</f>
        <v>0</v>
      </c>
      <c r="L532" s="137">
        <f>L521+L531</f>
        <v>148381</v>
      </c>
      <c r="M532" s="144"/>
    </row>
    <row r="533" spans="1:13" ht="15" customHeight="1">
      <c r="A533" s="278" t="s">
        <v>10</v>
      </c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</row>
    <row r="534" spans="1:13" ht="15" customHeight="1">
      <c r="A534" s="278" t="s">
        <v>410</v>
      </c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</row>
    <row r="535" spans="1:13" ht="15" customHeight="1">
      <c r="A535" s="278" t="str">
        <f>A3</f>
        <v>Nómina que corresponde a la 1RA (PRIMERA) quincena del mes de MAYO de 2019.</v>
      </c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</row>
    <row r="536" spans="1:13" ht="15" customHeight="1">
      <c r="A536" s="274" t="s">
        <v>222</v>
      </c>
      <c r="B536" s="274"/>
      <c r="C536" s="274"/>
      <c r="D536" s="274"/>
      <c r="E536" s="274"/>
      <c r="F536" s="274"/>
      <c r="G536" s="274"/>
      <c r="H536" s="274"/>
      <c r="I536" s="274"/>
      <c r="J536" s="274"/>
      <c r="K536" s="274"/>
      <c r="L536" s="274"/>
      <c r="M536" s="274"/>
    </row>
    <row r="537" spans="1:13" ht="24.75" customHeight="1">
      <c r="A537" s="48" t="s">
        <v>8</v>
      </c>
      <c r="B537" s="44" t="s">
        <v>25</v>
      </c>
      <c r="C537" s="44" t="s">
        <v>19</v>
      </c>
      <c r="D537" s="44" t="s">
        <v>20</v>
      </c>
      <c r="E537" s="48" t="s">
        <v>0</v>
      </c>
      <c r="F537" s="48" t="s">
        <v>1</v>
      </c>
      <c r="G537" s="48" t="s">
        <v>2</v>
      </c>
      <c r="H537" s="48" t="s">
        <v>3</v>
      </c>
      <c r="I537" s="48" t="s">
        <v>4</v>
      </c>
      <c r="J537" s="81" t="s">
        <v>76</v>
      </c>
      <c r="K537" s="187" t="s">
        <v>300</v>
      </c>
      <c r="L537" s="48" t="s">
        <v>5</v>
      </c>
      <c r="M537" s="48" t="s">
        <v>6</v>
      </c>
    </row>
    <row r="538" spans="1:13" s="15" customFormat="1" ht="51" customHeight="1" thickBot="1">
      <c r="A538" s="5" t="s">
        <v>779</v>
      </c>
      <c r="B538" s="5">
        <v>1</v>
      </c>
      <c r="C538" s="5"/>
      <c r="D538" s="5">
        <v>1</v>
      </c>
      <c r="E538" s="29" t="s">
        <v>225</v>
      </c>
      <c r="F538" s="33" t="s">
        <v>223</v>
      </c>
      <c r="G538" s="37">
        <v>2005</v>
      </c>
      <c r="H538" s="37"/>
      <c r="I538" s="37">
        <v>165</v>
      </c>
      <c r="J538" s="50"/>
      <c r="K538" s="50"/>
      <c r="L538" s="37">
        <f>G538-H538+I538</f>
        <v>2170</v>
      </c>
      <c r="M538" s="180"/>
    </row>
    <row r="539" spans="1:13" ht="25.5" customHeight="1" thickTop="1">
      <c r="A539" s="112"/>
      <c r="B539" s="108">
        <f>SUM(B538)</f>
        <v>1</v>
      </c>
      <c r="C539" s="108">
        <f>SUM(C538)</f>
        <v>0</v>
      </c>
      <c r="D539" s="108">
        <f>SUM(D538)</f>
        <v>1</v>
      </c>
      <c r="E539" s="113"/>
      <c r="F539" s="108" t="s">
        <v>7</v>
      </c>
      <c r="G539" s="118">
        <f>SUM(G538)</f>
        <v>2005</v>
      </c>
      <c r="H539" s="118">
        <f>SUM(H538)</f>
        <v>0</v>
      </c>
      <c r="I539" s="118">
        <f>SUM(I538)</f>
        <v>165</v>
      </c>
      <c r="J539" s="118">
        <f>SUM(J538)</f>
        <v>0</v>
      </c>
      <c r="K539" s="118">
        <f>SUM(K538)</f>
        <v>0</v>
      </c>
      <c r="L539" s="118">
        <f>SUM(L538)</f>
        <v>2170</v>
      </c>
      <c r="M539" s="144"/>
    </row>
    <row r="540" spans="1:12" ht="18.75" customHeight="1">
      <c r="A540" s="23"/>
      <c r="B540" s="23"/>
      <c r="C540" s="23"/>
      <c r="D540" s="23"/>
      <c r="E540" s="24"/>
      <c r="F540" s="25"/>
      <c r="G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8.75" customHeight="1">
      <c r="A558" s="23"/>
      <c r="B558" s="23"/>
      <c r="C558" s="23"/>
      <c r="D558" s="23"/>
      <c r="E558" s="24"/>
      <c r="F558" s="25"/>
      <c r="G558" s="25"/>
      <c r="H558" s="25"/>
      <c r="I558" s="25"/>
      <c r="J558" s="25"/>
      <c r="K558" s="25"/>
      <c r="L558" s="26"/>
    </row>
    <row r="559" spans="1:12" ht="18.75" customHeight="1">
      <c r="A559" s="23"/>
      <c r="B559" s="23"/>
      <c r="C559" s="23"/>
      <c r="D559" s="23"/>
      <c r="E559" s="24"/>
      <c r="F559" s="25"/>
      <c r="G559" s="25"/>
      <c r="H559" s="25"/>
      <c r="I559" s="25"/>
      <c r="J559" s="25"/>
      <c r="K559" s="25"/>
      <c r="L559" s="26"/>
    </row>
    <row r="560" spans="1:12" ht="18.75" customHeight="1">
      <c r="A560" s="23"/>
      <c r="B560" s="23"/>
      <c r="C560" s="23"/>
      <c r="D560" s="23"/>
      <c r="E560" s="24"/>
      <c r="F560" s="25"/>
      <c r="G560" s="25"/>
      <c r="H560" s="25"/>
      <c r="I560" s="25"/>
      <c r="J560" s="25"/>
      <c r="K560" s="25"/>
      <c r="L560" s="26"/>
    </row>
    <row r="561" spans="1:12" ht="18.75" customHeight="1">
      <c r="A561" s="23"/>
      <c r="B561" s="23"/>
      <c r="C561" s="23"/>
      <c r="D561" s="23"/>
      <c r="E561" s="24"/>
      <c r="F561" s="25"/>
      <c r="G561" s="25"/>
      <c r="H561" s="25"/>
      <c r="I561" s="25"/>
      <c r="J561" s="25"/>
      <c r="K561" s="25"/>
      <c r="L561" s="26"/>
    </row>
    <row r="562" spans="1:12" ht="18.75" customHeight="1">
      <c r="A562" s="23"/>
      <c r="B562" s="23"/>
      <c r="C562" s="23"/>
      <c r="D562" s="23"/>
      <c r="E562" s="24"/>
      <c r="F562" s="25"/>
      <c r="G562" s="25"/>
      <c r="H562" s="25"/>
      <c r="I562" s="25"/>
      <c r="J562" s="25"/>
      <c r="K562" s="25"/>
      <c r="L562" s="26"/>
    </row>
    <row r="563" spans="1:12" ht="18.75" customHeight="1">
      <c r="A563" s="23"/>
      <c r="B563" s="23"/>
      <c r="C563" s="23"/>
      <c r="D563" s="23"/>
      <c r="E563" s="24"/>
      <c r="F563" s="25"/>
      <c r="G563" s="25"/>
      <c r="H563" s="25"/>
      <c r="I563" s="25"/>
      <c r="J563" s="25"/>
      <c r="K563" s="25"/>
      <c r="L563" s="26"/>
    </row>
    <row r="564" spans="1:12" ht="18.75" customHeight="1">
      <c r="A564" s="23"/>
      <c r="B564" s="23"/>
      <c r="C564" s="23"/>
      <c r="D564" s="23"/>
      <c r="E564" s="24"/>
      <c r="F564" s="25"/>
      <c r="G564" s="25"/>
      <c r="H564" s="25"/>
      <c r="I564" s="25"/>
      <c r="J564" s="25"/>
      <c r="K564" s="25"/>
      <c r="L564" s="26"/>
    </row>
    <row r="565" spans="1:12" ht="18.75" customHeight="1">
      <c r="A565" s="23"/>
      <c r="B565" s="23"/>
      <c r="C565" s="23"/>
      <c r="D565" s="23"/>
      <c r="E565" s="24"/>
      <c r="F565" s="25"/>
      <c r="G565" s="25"/>
      <c r="H565" s="25"/>
      <c r="I565" s="25"/>
      <c r="J565" s="25"/>
      <c r="K565" s="25"/>
      <c r="L565" s="26"/>
    </row>
    <row r="566" spans="1:12" ht="12.75" customHeight="1">
      <c r="A566" s="27"/>
      <c r="B566" s="27"/>
      <c r="C566" s="27"/>
      <c r="D566" s="27"/>
      <c r="E566" s="24"/>
      <c r="F566" s="28"/>
      <c r="G566" s="26"/>
      <c r="H566" s="26"/>
      <c r="I566" s="26"/>
      <c r="J566" s="26"/>
      <c r="K566" s="26"/>
      <c r="L566" s="26"/>
    </row>
    <row r="567" spans="1:12" ht="12.75" customHeight="1">
      <c r="A567" s="27"/>
      <c r="B567" s="27"/>
      <c r="C567" s="27"/>
      <c r="D567" s="27"/>
      <c r="E567" s="24"/>
      <c r="F567" s="28"/>
      <c r="G567" s="26"/>
      <c r="H567" s="28"/>
      <c r="I567" s="26"/>
      <c r="J567" s="26"/>
      <c r="K567" s="26"/>
      <c r="L567" s="26"/>
    </row>
    <row r="568" spans="1:12" ht="12.75" customHeight="1">
      <c r="A568" s="4"/>
      <c r="B568" s="4"/>
      <c r="C568" s="4"/>
      <c r="D568" s="4"/>
      <c r="E568" s="24"/>
      <c r="F568" s="26"/>
      <c r="G568" s="28"/>
      <c r="H568" s="26"/>
      <c r="I568" s="26"/>
      <c r="J568" s="26"/>
      <c r="K568" s="26"/>
      <c r="L568" s="26"/>
    </row>
  </sheetData>
  <sheetProtection/>
  <mergeCells count="145">
    <mergeCell ref="A27:M27"/>
    <mergeCell ref="A28:M28"/>
    <mergeCell ref="A29:M29"/>
    <mergeCell ref="A30:M30"/>
    <mergeCell ref="A427:M427"/>
    <mergeCell ref="A428:M428"/>
    <mergeCell ref="A438:M438"/>
    <mergeCell ref="A439:M439"/>
    <mergeCell ref="A440:M440"/>
    <mergeCell ref="A441:M441"/>
    <mergeCell ref="A480:M480"/>
    <mergeCell ref="A481:M481"/>
    <mergeCell ref="A482:M482"/>
    <mergeCell ref="A483:M483"/>
    <mergeCell ref="A533:M533"/>
    <mergeCell ref="A534:M534"/>
    <mergeCell ref="A535:M535"/>
    <mergeCell ref="A536:M536"/>
    <mergeCell ref="A522:M522"/>
    <mergeCell ref="A323:M323"/>
    <mergeCell ref="A223:M223"/>
    <mergeCell ref="A224:M224"/>
    <mergeCell ref="A240:M240"/>
    <mergeCell ref="A241:M241"/>
    <mergeCell ref="A242:M242"/>
    <mergeCell ref="A243:M243"/>
    <mergeCell ref="A271:M271"/>
    <mergeCell ref="A279:M279"/>
    <mergeCell ref="A290:M290"/>
    <mergeCell ref="A313:M313"/>
    <mergeCell ref="A314:M314"/>
    <mergeCell ref="A315:M315"/>
    <mergeCell ref="A316:M316"/>
    <mergeCell ref="A157:M157"/>
    <mergeCell ref="A158:M158"/>
    <mergeCell ref="A159:M159"/>
    <mergeCell ref="A175:M175"/>
    <mergeCell ref="A176:M176"/>
    <mergeCell ref="A167:M167"/>
    <mergeCell ref="A168:M168"/>
    <mergeCell ref="A169:M169"/>
    <mergeCell ref="A170:M170"/>
    <mergeCell ref="A132:M132"/>
    <mergeCell ref="A133:M133"/>
    <mergeCell ref="A134:M134"/>
    <mergeCell ref="A135:M135"/>
    <mergeCell ref="A145:M145"/>
    <mergeCell ref="A146:M146"/>
    <mergeCell ref="A147:M147"/>
    <mergeCell ref="A148:M148"/>
    <mergeCell ref="A156:M156"/>
    <mergeCell ref="A105:M105"/>
    <mergeCell ref="A112:M112"/>
    <mergeCell ref="A113:M113"/>
    <mergeCell ref="A114:M114"/>
    <mergeCell ref="A115:M115"/>
    <mergeCell ref="A124:M124"/>
    <mergeCell ref="A125:M125"/>
    <mergeCell ref="A126:M126"/>
    <mergeCell ref="A127:M127"/>
    <mergeCell ref="A50:M50"/>
    <mergeCell ref="A57:M57"/>
    <mergeCell ref="A63:M63"/>
    <mergeCell ref="A64:M64"/>
    <mergeCell ref="A65:M65"/>
    <mergeCell ref="A66:M66"/>
    <mergeCell ref="A88:M88"/>
    <mergeCell ref="A89:M89"/>
    <mergeCell ref="A90:M90"/>
    <mergeCell ref="A81:M81"/>
    <mergeCell ref="A82:M82"/>
    <mergeCell ref="A83:M83"/>
    <mergeCell ref="A84:M84"/>
    <mergeCell ref="A1:M1"/>
    <mergeCell ref="A2:M2"/>
    <mergeCell ref="A3:M3"/>
    <mergeCell ref="A4:M4"/>
    <mergeCell ref="A16:M16"/>
    <mergeCell ref="A17:M17"/>
    <mergeCell ref="A18:M18"/>
    <mergeCell ref="A19:M19"/>
    <mergeCell ref="A104:M104"/>
    <mergeCell ref="A91:M91"/>
    <mergeCell ref="A102:M102"/>
    <mergeCell ref="A103:M103"/>
    <mergeCell ref="A73:M73"/>
    <mergeCell ref="A44:M44"/>
    <mergeCell ref="A45:M45"/>
    <mergeCell ref="A46:M46"/>
    <mergeCell ref="A47:M47"/>
    <mergeCell ref="A35:M35"/>
    <mergeCell ref="A36:M36"/>
    <mergeCell ref="A37:M37"/>
    <mergeCell ref="A38:M38"/>
    <mergeCell ref="A70:M70"/>
    <mergeCell ref="A71:M71"/>
    <mergeCell ref="A72:M72"/>
    <mergeCell ref="A185:M185"/>
    <mergeCell ref="A213:M213"/>
    <mergeCell ref="A214:M214"/>
    <mergeCell ref="A215:M215"/>
    <mergeCell ref="A216:M216"/>
    <mergeCell ref="A177:M177"/>
    <mergeCell ref="A178:M178"/>
    <mergeCell ref="A305:M305"/>
    <mergeCell ref="A306:M306"/>
    <mergeCell ref="A252:M252"/>
    <mergeCell ref="A253:M253"/>
    <mergeCell ref="A254:M254"/>
    <mergeCell ref="A182:M182"/>
    <mergeCell ref="A183:M183"/>
    <mergeCell ref="A184:M184"/>
    <mergeCell ref="A193:M193"/>
    <mergeCell ref="A255:M255"/>
    <mergeCell ref="A261:M261"/>
    <mergeCell ref="A262:M262"/>
    <mergeCell ref="A263:M263"/>
    <mergeCell ref="A264:M264"/>
    <mergeCell ref="A204:M204"/>
    <mergeCell ref="A221:M221"/>
    <mergeCell ref="A222:M222"/>
    <mergeCell ref="A205:M205"/>
    <mergeCell ref="A206:M206"/>
    <mergeCell ref="A207:M207"/>
    <mergeCell ref="A426:M426"/>
    <mergeCell ref="A454:M454"/>
    <mergeCell ref="A455:M455"/>
    <mergeCell ref="A456:M456"/>
    <mergeCell ref="A457:M457"/>
    <mergeCell ref="A472:M472"/>
    <mergeCell ref="A412:M412"/>
    <mergeCell ref="A413:M413"/>
    <mergeCell ref="A308:M308"/>
    <mergeCell ref="A425:M425"/>
    <mergeCell ref="A336:M336"/>
    <mergeCell ref="A342:M342"/>
    <mergeCell ref="A355:M355"/>
    <mergeCell ref="A361:M361"/>
    <mergeCell ref="A388:M388"/>
    <mergeCell ref="A405:M405"/>
    <mergeCell ref="A307:M307"/>
    <mergeCell ref="A410:M410"/>
    <mergeCell ref="A411:M411"/>
    <mergeCell ref="A321:M321"/>
    <mergeCell ref="A322:M322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mayo de &amp;"Arial,Negrita"&amp;K7030A02019</oddFooter>
  </headerFooter>
  <rowBreaks count="61" manualBreakCount="61">
    <brk id="15" max="255" man="1"/>
    <brk id="26" max="255" man="1"/>
    <brk id="34" max="255" man="1"/>
    <brk id="43" max="255" man="1"/>
    <brk id="62" max="255" man="1"/>
    <brk id="69" max="255" man="1"/>
    <brk id="43" max="255" man="1"/>
    <brk id="62" max="255" man="1"/>
    <brk id="80" max="255" man="1"/>
    <brk id="87" max="255" man="1"/>
    <brk id="101" max="255" man="1"/>
    <brk id="111" max="255" man="1"/>
    <brk id="123" max="255" man="1"/>
    <brk id="131" max="255" man="1"/>
    <brk id="144" max="255" man="1"/>
    <brk id="155" max="255" man="1"/>
    <brk id="166" max="255" man="1"/>
    <brk id="17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0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12" max="255" man="1"/>
    <brk id="320" max="255" man="1"/>
    <brk id="335" max="255" man="1"/>
    <brk id="341" max="255" man="1"/>
    <brk id="354" max="255" man="1"/>
    <brk id="360" max="255" man="1"/>
    <brk id="374" max="255" man="1"/>
    <brk id="387" max="255" man="1"/>
    <brk id="404" max="255" man="1"/>
    <brk id="409" max="255" man="1"/>
    <brk id="166" max="255" man="1"/>
    <brk id="424" max="255" man="1"/>
    <brk id="437" max="255" man="1"/>
    <brk id="453" max="255" man="1"/>
    <brk id="471" max="255" man="1"/>
    <brk id="479" max="255" man="1"/>
    <brk id="494" max="255" man="1"/>
    <brk id="505" max="255" man="1"/>
    <brk id="521" max="255" man="1"/>
    <brk id="532" max="255" man="1"/>
    <brk id="539" max="255" man="1"/>
    <brk id="5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5"/>
  <sheetViews>
    <sheetView view="pageLayout" zoomScale="73" zoomScaleNormal="80" zoomScalePageLayoutView="73" workbookViewId="0" topLeftCell="A17">
      <selection activeCell="E52" sqref="E52"/>
    </sheetView>
  </sheetViews>
  <sheetFormatPr defaultColWidth="11.28125" defaultRowHeight="12.75"/>
  <cols>
    <col min="1" max="1" width="9.14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8" t="s">
        <v>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5">
      <c r="A2" s="278" t="s">
        <v>410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5">
      <c r="A3" s="278" t="s">
        <v>485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8">
      <c r="A4" s="279" t="s">
        <v>301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13" ht="24">
      <c r="A5" s="192" t="s">
        <v>8</v>
      </c>
      <c r="B5" s="192" t="s">
        <v>25</v>
      </c>
      <c r="C5" s="192" t="s">
        <v>19</v>
      </c>
      <c r="D5" s="192" t="s">
        <v>20</v>
      </c>
      <c r="E5" s="45" t="s">
        <v>0</v>
      </c>
      <c r="F5" s="192" t="s">
        <v>1</v>
      </c>
      <c r="G5" s="192" t="s">
        <v>2</v>
      </c>
      <c r="H5" s="192" t="s">
        <v>3</v>
      </c>
      <c r="I5" s="192" t="s">
        <v>4</v>
      </c>
      <c r="J5" s="81" t="s">
        <v>76</v>
      </c>
      <c r="K5" s="247" t="s">
        <v>300</v>
      </c>
      <c r="L5" s="45" t="s">
        <v>5</v>
      </c>
      <c r="M5" s="245" t="s">
        <v>6</v>
      </c>
    </row>
    <row r="6" spans="1:13" ht="34.5" customHeight="1" thickBot="1">
      <c r="A6" s="5" t="s">
        <v>780</v>
      </c>
      <c r="B6" s="5">
        <v>1</v>
      </c>
      <c r="C6" s="5">
        <v>1</v>
      </c>
      <c r="D6" s="5"/>
      <c r="E6" s="188" t="s">
        <v>304</v>
      </c>
      <c r="F6" s="154" t="s">
        <v>344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781</v>
      </c>
      <c r="B7" s="5">
        <v>1</v>
      </c>
      <c r="C7" s="5">
        <v>1</v>
      </c>
      <c r="D7" s="5"/>
      <c r="E7" s="196" t="s">
        <v>317</v>
      </c>
      <c r="F7" s="154" t="s">
        <v>343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782</v>
      </c>
      <c r="B8" s="5">
        <v>1</v>
      </c>
      <c r="C8" s="5"/>
      <c r="D8" s="5">
        <v>1</v>
      </c>
      <c r="E8" s="196" t="s">
        <v>328</v>
      </c>
      <c r="F8" s="154" t="s">
        <v>345</v>
      </c>
      <c r="G8" s="37">
        <v>2155</v>
      </c>
      <c r="H8" s="37"/>
      <c r="I8" s="34">
        <v>95</v>
      </c>
      <c r="J8" s="34"/>
      <c r="K8" s="34"/>
      <c r="L8" s="34">
        <f t="shared" si="0"/>
        <v>2250</v>
      </c>
      <c r="M8" s="9"/>
    </row>
    <row r="9" spans="1:13" ht="34.5" customHeight="1" thickBot="1">
      <c r="A9" s="5" t="s">
        <v>783</v>
      </c>
      <c r="B9" s="5">
        <v>1</v>
      </c>
      <c r="C9" s="5">
        <v>1</v>
      </c>
      <c r="D9" s="5"/>
      <c r="E9" s="196" t="s">
        <v>355</v>
      </c>
      <c r="F9" s="154" t="s">
        <v>329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784</v>
      </c>
      <c r="B10" s="5">
        <v>1</v>
      </c>
      <c r="C10" s="5">
        <v>1</v>
      </c>
      <c r="D10" s="5"/>
      <c r="E10" s="196" t="s">
        <v>363</v>
      </c>
      <c r="F10" s="154" t="s">
        <v>364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785</v>
      </c>
      <c r="B11" s="5">
        <v>1</v>
      </c>
      <c r="C11" s="5">
        <v>1</v>
      </c>
      <c r="D11" s="5"/>
      <c r="E11" s="196" t="s">
        <v>373</v>
      </c>
      <c r="F11" s="174" t="s">
        <v>374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786</v>
      </c>
      <c r="B12" s="13">
        <v>1</v>
      </c>
      <c r="C12" s="13"/>
      <c r="D12" s="248">
        <v>1</v>
      </c>
      <c r="E12" s="249" t="s">
        <v>406</v>
      </c>
      <c r="F12" s="152" t="s">
        <v>407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787</v>
      </c>
      <c r="B13" s="13">
        <v>1</v>
      </c>
      <c r="C13" s="13"/>
      <c r="D13" s="248">
        <v>1</v>
      </c>
      <c r="E13" s="249" t="s">
        <v>408</v>
      </c>
      <c r="F13" s="152" t="s">
        <v>407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788</v>
      </c>
      <c r="B14" s="13">
        <v>1</v>
      </c>
      <c r="C14" s="13">
        <v>1</v>
      </c>
      <c r="D14" s="254"/>
      <c r="E14" s="196" t="s">
        <v>422</v>
      </c>
      <c r="F14" s="152" t="s">
        <v>423</v>
      </c>
      <c r="G14" s="37">
        <v>2950</v>
      </c>
      <c r="H14" s="37"/>
      <c r="I14" s="41">
        <v>130</v>
      </c>
      <c r="J14" s="41"/>
      <c r="K14" s="41"/>
      <c r="L14" s="41">
        <f>G14-H14+I14+J14</f>
        <v>3080</v>
      </c>
      <c r="M14" s="9"/>
    </row>
    <row r="15" spans="1:13" ht="38.25" customHeight="1" thickBot="1">
      <c r="A15" s="5" t="s">
        <v>789</v>
      </c>
      <c r="B15" s="13">
        <v>1</v>
      </c>
      <c r="C15" s="13"/>
      <c r="D15" s="248">
        <v>1</v>
      </c>
      <c r="E15" s="196" t="s">
        <v>440</v>
      </c>
      <c r="F15" s="152" t="s">
        <v>441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790</v>
      </c>
      <c r="B16" s="13">
        <v>1</v>
      </c>
      <c r="C16" s="13">
        <v>1</v>
      </c>
      <c r="D16" s="248"/>
      <c r="E16" s="196" t="s">
        <v>487</v>
      </c>
      <c r="F16" s="152" t="s">
        <v>482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15.75" thickTop="1">
      <c r="A17" s="103"/>
      <c r="B17" s="108">
        <f>SUM(B6:B16)</f>
        <v>11</v>
      </c>
      <c r="C17" s="108">
        <f>SUM(C6:C16)</f>
        <v>7</v>
      </c>
      <c r="D17" s="108">
        <f>SUM(D6:D16)</f>
        <v>4</v>
      </c>
      <c r="E17" s="109"/>
      <c r="F17" s="108" t="s">
        <v>7</v>
      </c>
      <c r="G17" s="118">
        <f>SUM(G6:G16)</f>
        <v>30735</v>
      </c>
      <c r="H17" s="118">
        <f>SUM(H6:H16)</f>
        <v>220</v>
      </c>
      <c r="I17" s="118">
        <f>SUM(I6:I16)</f>
        <v>1115</v>
      </c>
      <c r="J17" s="118">
        <f>SUM(J6:J16)</f>
        <v>0</v>
      </c>
      <c r="K17" s="118">
        <f>SUM(K6:K16)</f>
        <v>0</v>
      </c>
      <c r="L17" s="118">
        <f>SUM(L6:L16)</f>
        <v>31630</v>
      </c>
      <c r="M17" s="111"/>
    </row>
    <row r="18" spans="1:13" ht="15">
      <c r="A18" s="103"/>
      <c r="B18" s="108"/>
      <c r="C18" s="108"/>
      <c r="D18" s="108"/>
      <c r="E18" s="109"/>
      <c r="F18" s="108"/>
      <c r="G18" s="116"/>
      <c r="H18" s="116"/>
      <c r="I18" s="116"/>
      <c r="J18" s="116"/>
      <c r="K18" s="116"/>
      <c r="L18" s="116"/>
      <c r="M18" s="111"/>
    </row>
    <row r="19" spans="1:13" ht="15">
      <c r="A19" s="5"/>
      <c r="B19" s="226"/>
      <c r="C19" s="226"/>
      <c r="D19" s="226"/>
      <c r="E19" s="189"/>
      <c r="F19" s="226"/>
      <c r="G19" s="50"/>
      <c r="H19" s="50"/>
      <c r="I19" s="50"/>
      <c r="J19" s="50"/>
      <c r="K19" s="50"/>
      <c r="L19" s="50"/>
      <c r="M19" s="190"/>
    </row>
    <row r="20" spans="1:13" ht="15">
      <c r="A20" s="5"/>
      <c r="B20" s="226"/>
      <c r="C20" s="226"/>
      <c r="D20" s="226"/>
      <c r="E20" s="189"/>
      <c r="F20" s="226"/>
      <c r="G20" s="50"/>
      <c r="H20" s="50"/>
      <c r="I20" s="50"/>
      <c r="J20" s="50"/>
      <c r="K20" s="50"/>
      <c r="L20" s="50"/>
      <c r="M20" s="190"/>
    </row>
    <row r="21" spans="1:13" ht="15">
      <c r="A21" s="5"/>
      <c r="B21" s="226"/>
      <c r="C21" s="226"/>
      <c r="D21" s="226"/>
      <c r="E21" s="189"/>
      <c r="F21" s="226"/>
      <c r="G21" s="50"/>
      <c r="H21" s="50"/>
      <c r="I21" s="50"/>
      <c r="J21" s="50"/>
      <c r="K21" s="50"/>
      <c r="L21" s="50"/>
      <c r="M21" s="190"/>
    </row>
    <row r="22" spans="1:13" ht="15">
      <c r="A22" s="5"/>
      <c r="B22" s="226"/>
      <c r="C22" s="226"/>
      <c r="D22" s="226"/>
      <c r="E22" s="189"/>
      <c r="F22" s="226"/>
      <c r="G22" s="50"/>
      <c r="H22" s="50"/>
      <c r="I22" s="50"/>
      <c r="J22" s="50"/>
      <c r="K22" s="50"/>
      <c r="L22" s="50"/>
      <c r="M22" s="190"/>
    </row>
    <row r="23" spans="1:13" ht="15">
      <c r="A23" s="5"/>
      <c r="B23" s="226"/>
      <c r="C23" s="226"/>
      <c r="D23" s="226"/>
      <c r="E23" s="189"/>
      <c r="F23" s="226"/>
      <c r="G23" s="50"/>
      <c r="H23" s="50"/>
      <c r="I23" s="50"/>
      <c r="J23" s="50"/>
      <c r="K23" s="50"/>
      <c r="L23" s="50"/>
      <c r="M23" s="190"/>
    </row>
    <row r="24" spans="1:13" ht="15">
      <c r="A24" s="5"/>
      <c r="B24" s="226"/>
      <c r="C24" s="226"/>
      <c r="D24" s="226"/>
      <c r="E24" s="189"/>
      <c r="F24" s="226"/>
      <c r="G24" s="50"/>
      <c r="H24" s="50"/>
      <c r="I24" s="50"/>
      <c r="J24" s="50"/>
      <c r="K24" s="50"/>
      <c r="L24" s="50"/>
      <c r="M24" s="190"/>
    </row>
    <row r="25" spans="1:13" ht="15">
      <c r="A25" s="5"/>
      <c r="B25" s="226"/>
      <c r="C25" s="226"/>
      <c r="D25" s="226"/>
      <c r="E25" s="189"/>
      <c r="F25" s="226"/>
      <c r="G25" s="50"/>
      <c r="H25" s="50"/>
      <c r="I25" s="50"/>
      <c r="J25" s="50"/>
      <c r="K25" s="50"/>
      <c r="L25" s="50"/>
      <c r="M25" s="190"/>
    </row>
    <row r="26" spans="1:13" ht="15">
      <c r="A26" s="5"/>
      <c r="B26" s="226"/>
      <c r="C26" s="226"/>
      <c r="D26" s="226"/>
      <c r="E26" s="189"/>
      <c r="F26" s="226"/>
      <c r="G26" s="50"/>
      <c r="H26" s="50"/>
      <c r="I26" s="50"/>
      <c r="J26" s="50"/>
      <c r="K26" s="50"/>
      <c r="L26" s="50"/>
      <c r="M26" s="190"/>
    </row>
    <row r="27" spans="1:13" ht="15">
      <c r="A27" s="5"/>
      <c r="B27" s="226"/>
      <c r="C27" s="226"/>
      <c r="D27" s="226"/>
      <c r="E27" s="189"/>
      <c r="F27" s="226"/>
      <c r="G27" s="50"/>
      <c r="H27" s="50"/>
      <c r="I27" s="50"/>
      <c r="J27" s="50"/>
      <c r="K27" s="50"/>
      <c r="L27" s="50"/>
      <c r="M27" s="190"/>
    </row>
    <row r="28" spans="1:13" ht="15">
      <c r="A28" s="5"/>
      <c r="B28" s="226"/>
      <c r="C28" s="226"/>
      <c r="D28" s="226"/>
      <c r="E28" s="189"/>
      <c r="F28" s="226"/>
      <c r="G28" s="50"/>
      <c r="H28" s="50"/>
      <c r="I28" s="50"/>
      <c r="J28" s="50"/>
      <c r="K28" s="50"/>
      <c r="L28" s="50"/>
      <c r="M28" s="190"/>
    </row>
    <row r="29" spans="1:12" ht="15">
      <c r="A29" s="23"/>
      <c r="B29" s="23"/>
      <c r="C29" s="23"/>
      <c r="D29" s="23"/>
      <c r="E29" s="24"/>
      <c r="F29" s="25"/>
      <c r="G29" s="25"/>
      <c r="I29" s="25"/>
      <c r="J29" s="25"/>
      <c r="K29" s="25"/>
      <c r="L29" s="26"/>
    </row>
    <row r="30" spans="1:12" ht="15">
      <c r="A30" s="23"/>
      <c r="B30" s="23"/>
      <c r="C30" s="23"/>
      <c r="D30" s="23"/>
      <c r="E30" s="24"/>
      <c r="F30" s="25"/>
      <c r="G30" s="25"/>
      <c r="I30" s="25"/>
      <c r="J30" s="25"/>
      <c r="K30" s="25"/>
      <c r="L30" s="26"/>
    </row>
    <row r="31" spans="1:12" ht="15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</row>
    <row r="32" spans="1:12" ht="15">
      <c r="A32" s="23"/>
      <c r="B32" s="23"/>
      <c r="C32" s="23"/>
      <c r="D32" s="23"/>
      <c r="E32" s="24"/>
      <c r="F32" s="25"/>
      <c r="G32" s="25"/>
      <c r="H32" s="25"/>
      <c r="I32" s="25"/>
      <c r="J32" s="25"/>
      <c r="K32" s="25"/>
      <c r="L32" s="26"/>
    </row>
    <row r="33" spans="1:12" ht="15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</row>
    <row r="49" spans="1:12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</row>
    <row r="50" spans="1:12" ht="0.75" customHeight="1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</row>
    <row r="51" spans="1:12" ht="26.25" customHeight="1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</row>
    <row r="52" spans="1:12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</row>
    <row r="53" spans="1:12" ht="15">
      <c r="A53" s="27"/>
      <c r="B53" s="27"/>
      <c r="C53" s="27"/>
      <c r="D53" s="27"/>
      <c r="E53" s="24"/>
      <c r="F53" s="28"/>
      <c r="G53" s="26"/>
      <c r="H53" s="26"/>
      <c r="I53" s="26"/>
      <c r="J53" s="26"/>
      <c r="K53" s="26"/>
      <c r="L53" s="26"/>
    </row>
    <row r="54" spans="1:12" ht="15">
      <c r="A54" s="27"/>
      <c r="B54" s="27"/>
      <c r="C54" s="27"/>
      <c r="D54" s="27"/>
      <c r="E54" s="24"/>
      <c r="F54" s="28"/>
      <c r="G54" s="26"/>
      <c r="H54" s="28"/>
      <c r="I54" s="26"/>
      <c r="J54" s="26"/>
      <c r="K54" s="26"/>
      <c r="L54" s="26"/>
    </row>
    <row r="55" spans="1:12" ht="15">
      <c r="A55" s="4"/>
      <c r="B55" s="4"/>
      <c r="C55" s="4"/>
      <c r="D55" s="4"/>
      <c r="E55" s="24"/>
      <c r="F55" s="26"/>
      <c r="G55" s="28"/>
      <c r="H55" s="26"/>
      <c r="I55" s="26"/>
      <c r="J55" s="26"/>
      <c r="K55" s="26"/>
      <c r="L55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 QUIN DE MAYO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53"/>
  <sheetViews>
    <sheetView tabSelected="1" zoomScale="80" zoomScaleNormal="80" zoomScalePageLayoutView="80" workbookViewId="0" topLeftCell="A19">
      <selection activeCell="A32" sqref="A32:IV44"/>
    </sheetView>
  </sheetViews>
  <sheetFormatPr defaultColWidth="11.421875" defaultRowHeight="12.75"/>
  <cols>
    <col min="1" max="1" width="10.281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78" t="s">
        <v>10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>
      <c r="A3" s="278" t="s">
        <v>410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2.75">
      <c r="A4" s="278" t="s">
        <v>486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18">
      <c r="A5" s="279" t="s">
        <v>301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ht="26.25" thickBot="1">
      <c r="A6" s="192" t="s">
        <v>8</v>
      </c>
      <c r="B6" s="192" t="s">
        <v>25</v>
      </c>
      <c r="C6" s="192" t="s">
        <v>19</v>
      </c>
      <c r="D6" s="192" t="s">
        <v>20</v>
      </c>
      <c r="E6" s="45" t="s">
        <v>0</v>
      </c>
      <c r="F6" s="192" t="s">
        <v>1</v>
      </c>
      <c r="G6" s="192" t="s">
        <v>2</v>
      </c>
      <c r="H6" s="192" t="s">
        <v>3</v>
      </c>
      <c r="I6" s="192" t="s">
        <v>4</v>
      </c>
      <c r="J6" s="175" t="s">
        <v>76</v>
      </c>
      <c r="K6" s="187" t="s">
        <v>300</v>
      </c>
      <c r="L6" s="45" t="s">
        <v>5</v>
      </c>
      <c r="M6" s="228" t="s">
        <v>6</v>
      </c>
    </row>
    <row r="7" spans="1:13" ht="35.25" customHeight="1" thickBot="1">
      <c r="A7" s="5" t="s">
        <v>791</v>
      </c>
      <c r="B7" s="13">
        <v>1</v>
      </c>
      <c r="C7" s="13">
        <v>1</v>
      </c>
      <c r="D7" s="227"/>
      <c r="E7" s="196"/>
      <c r="F7" s="210" t="s">
        <v>312</v>
      </c>
      <c r="G7" s="37">
        <v>3810</v>
      </c>
      <c r="H7" s="37"/>
      <c r="I7" s="41">
        <v>90</v>
      </c>
      <c r="J7" s="41"/>
      <c r="K7" s="41"/>
      <c r="L7" s="41">
        <f aca="true" t="shared" si="0" ref="L7:L22">G7-H7+I7+J7</f>
        <v>3900</v>
      </c>
      <c r="M7" s="9"/>
    </row>
    <row r="8" spans="1:13" ht="35.25" customHeight="1" thickBot="1">
      <c r="A8" s="5" t="s">
        <v>792</v>
      </c>
      <c r="B8" s="13">
        <v>1</v>
      </c>
      <c r="C8" s="13">
        <v>1</v>
      </c>
      <c r="D8" s="244"/>
      <c r="E8" s="209" t="s">
        <v>413</v>
      </c>
      <c r="F8" s="210" t="s">
        <v>367</v>
      </c>
      <c r="G8" s="37">
        <v>3205</v>
      </c>
      <c r="H8" s="37"/>
      <c r="I8" s="41">
        <v>95</v>
      </c>
      <c r="J8" s="41"/>
      <c r="K8" s="41"/>
      <c r="L8" s="41">
        <f t="shared" si="0"/>
        <v>3300</v>
      </c>
      <c r="M8" s="9"/>
    </row>
    <row r="9" spans="1:13" ht="35.25" customHeight="1" thickBot="1">
      <c r="A9" s="5" t="s">
        <v>793</v>
      </c>
      <c r="B9" s="13">
        <v>1</v>
      </c>
      <c r="C9" s="13">
        <v>1</v>
      </c>
      <c r="D9" s="244"/>
      <c r="E9" s="209" t="s">
        <v>414</v>
      </c>
      <c r="F9" s="210" t="s">
        <v>416</v>
      </c>
      <c r="G9" s="37">
        <v>1880</v>
      </c>
      <c r="H9" s="37"/>
      <c r="I9" s="41">
        <v>120</v>
      </c>
      <c r="J9" s="41"/>
      <c r="K9" s="41"/>
      <c r="L9" s="41">
        <f t="shared" si="0"/>
        <v>2000</v>
      </c>
      <c r="M9" s="9"/>
    </row>
    <row r="10" spans="1:13" ht="35.25" customHeight="1" thickBot="1">
      <c r="A10" s="5" t="s">
        <v>794</v>
      </c>
      <c r="B10" s="13">
        <v>1</v>
      </c>
      <c r="C10" s="13"/>
      <c r="D10" s="248">
        <v>1</v>
      </c>
      <c r="E10" s="209" t="s">
        <v>415</v>
      </c>
      <c r="F10" s="210" t="s">
        <v>417</v>
      </c>
      <c r="G10" s="37">
        <v>1880</v>
      </c>
      <c r="H10" s="37"/>
      <c r="I10" s="41">
        <v>120</v>
      </c>
      <c r="J10" s="41"/>
      <c r="K10" s="41"/>
      <c r="L10" s="41">
        <f t="shared" si="0"/>
        <v>2000</v>
      </c>
      <c r="M10" s="9"/>
    </row>
    <row r="11" spans="1:13" ht="35.25" customHeight="1" thickBot="1">
      <c r="A11" s="5" t="s">
        <v>795</v>
      </c>
      <c r="B11" s="13">
        <v>1</v>
      </c>
      <c r="C11" s="13">
        <v>1</v>
      </c>
      <c r="D11" s="248"/>
      <c r="E11" s="196" t="s">
        <v>424</v>
      </c>
      <c r="F11" s="210" t="s">
        <v>367</v>
      </c>
      <c r="G11" s="37">
        <v>3205</v>
      </c>
      <c r="H11" s="37"/>
      <c r="I11" s="41">
        <v>95</v>
      </c>
      <c r="J11" s="41"/>
      <c r="K11" s="41"/>
      <c r="L11" s="41">
        <f t="shared" si="0"/>
        <v>3300</v>
      </c>
      <c r="M11" s="9"/>
    </row>
    <row r="12" spans="1:13" ht="35.25" customHeight="1" thickBot="1">
      <c r="A12" s="5" t="s">
        <v>796</v>
      </c>
      <c r="B12" s="13">
        <v>1</v>
      </c>
      <c r="C12" s="13">
        <v>1</v>
      </c>
      <c r="D12" s="248"/>
      <c r="E12" s="209" t="s">
        <v>432</v>
      </c>
      <c r="F12" s="210" t="s">
        <v>433</v>
      </c>
      <c r="G12" s="37">
        <v>2580</v>
      </c>
      <c r="H12" s="37"/>
      <c r="I12" s="41">
        <v>120</v>
      </c>
      <c r="J12" s="41"/>
      <c r="K12" s="41"/>
      <c r="L12" s="41">
        <f t="shared" si="0"/>
        <v>2700</v>
      </c>
      <c r="M12" s="9"/>
    </row>
    <row r="13" spans="1:13" ht="35.25" customHeight="1" thickBot="1">
      <c r="A13" s="5" t="s">
        <v>797</v>
      </c>
      <c r="B13" s="13">
        <v>1</v>
      </c>
      <c r="C13" s="13"/>
      <c r="D13" s="248">
        <v>1</v>
      </c>
      <c r="E13" s="196" t="s">
        <v>436</v>
      </c>
      <c r="F13" s="210" t="s">
        <v>367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798</v>
      </c>
      <c r="B14" s="13">
        <v>1</v>
      </c>
      <c r="C14" s="13">
        <v>1</v>
      </c>
      <c r="D14" s="248"/>
      <c r="E14" s="196"/>
      <c r="F14" s="210" t="s">
        <v>437</v>
      </c>
      <c r="G14" s="37">
        <v>3810</v>
      </c>
      <c r="H14" s="37"/>
      <c r="I14" s="41">
        <v>90</v>
      </c>
      <c r="J14" s="41"/>
      <c r="K14" s="41"/>
      <c r="L14" s="41">
        <f t="shared" si="0"/>
        <v>3900</v>
      </c>
      <c r="M14" s="9"/>
    </row>
    <row r="15" spans="1:13" ht="35.25" customHeight="1" thickBot="1">
      <c r="A15" s="5" t="s">
        <v>799</v>
      </c>
      <c r="B15" s="13">
        <v>1</v>
      </c>
      <c r="C15" s="13">
        <v>1</v>
      </c>
      <c r="D15" s="248"/>
      <c r="E15" s="196"/>
      <c r="F15" s="210" t="s">
        <v>312</v>
      </c>
      <c r="G15" s="37">
        <v>3810</v>
      </c>
      <c r="H15" s="37"/>
      <c r="I15" s="41">
        <v>90</v>
      </c>
      <c r="J15" s="41"/>
      <c r="K15" s="41"/>
      <c r="L15" s="41">
        <f t="shared" si="0"/>
        <v>3900</v>
      </c>
      <c r="M15" s="9"/>
    </row>
    <row r="16" spans="1:13" ht="35.25" customHeight="1" thickBot="1">
      <c r="A16" s="5" t="s">
        <v>800</v>
      </c>
      <c r="B16" s="13">
        <v>1</v>
      </c>
      <c r="C16" s="13">
        <v>1</v>
      </c>
      <c r="D16" s="248"/>
      <c r="E16" s="196" t="s">
        <v>478</v>
      </c>
      <c r="F16" s="261" t="s">
        <v>367</v>
      </c>
      <c r="G16" s="37">
        <v>3205</v>
      </c>
      <c r="H16" s="37"/>
      <c r="I16" s="41">
        <v>95</v>
      </c>
      <c r="J16" s="41"/>
      <c r="K16" s="41"/>
      <c r="L16" s="41">
        <f t="shared" si="0"/>
        <v>3300</v>
      </c>
      <c r="M16" s="9"/>
    </row>
    <row r="17" spans="1:13" ht="35.25" customHeight="1" thickBot="1">
      <c r="A17" s="5" t="s">
        <v>801</v>
      </c>
      <c r="B17" s="13">
        <v>1</v>
      </c>
      <c r="C17" s="13">
        <v>1</v>
      </c>
      <c r="D17" s="248"/>
      <c r="E17" s="196"/>
      <c r="F17" s="261" t="s">
        <v>312</v>
      </c>
      <c r="G17" s="37">
        <v>3810</v>
      </c>
      <c r="H17" s="37"/>
      <c r="I17" s="41">
        <v>90</v>
      </c>
      <c r="J17" s="41"/>
      <c r="K17" s="41"/>
      <c r="L17" s="41">
        <f t="shared" si="0"/>
        <v>3900</v>
      </c>
      <c r="M17" s="9"/>
    </row>
    <row r="18" spans="1:13" ht="35.25" customHeight="1" thickBot="1">
      <c r="A18" s="5" t="s">
        <v>802</v>
      </c>
      <c r="B18" s="13">
        <v>1</v>
      </c>
      <c r="C18" s="13">
        <v>1</v>
      </c>
      <c r="D18" s="248"/>
      <c r="E18" s="196"/>
      <c r="F18" s="261" t="s">
        <v>312</v>
      </c>
      <c r="G18" s="37">
        <v>3810</v>
      </c>
      <c r="H18" s="37"/>
      <c r="I18" s="41">
        <v>90</v>
      </c>
      <c r="J18" s="41"/>
      <c r="K18" s="41"/>
      <c r="L18" s="41">
        <f t="shared" si="0"/>
        <v>3900</v>
      </c>
      <c r="M18" s="9"/>
    </row>
    <row r="19" spans="1:13" ht="35.25" customHeight="1" thickBot="1">
      <c r="A19" s="5" t="s">
        <v>803</v>
      </c>
      <c r="B19" s="13">
        <v>1</v>
      </c>
      <c r="C19" s="13"/>
      <c r="D19" s="248">
        <v>1</v>
      </c>
      <c r="E19" s="196"/>
      <c r="F19" s="261" t="s">
        <v>312</v>
      </c>
      <c r="G19" s="37">
        <v>3810</v>
      </c>
      <c r="H19" s="37"/>
      <c r="I19" s="41">
        <v>90</v>
      </c>
      <c r="J19" s="41"/>
      <c r="K19" s="41"/>
      <c r="L19" s="41">
        <f t="shared" si="0"/>
        <v>3900</v>
      </c>
      <c r="M19" s="9"/>
    </row>
    <row r="20" spans="1:13" ht="35.25" customHeight="1" thickBot="1">
      <c r="A20" s="5" t="s">
        <v>804</v>
      </c>
      <c r="B20" s="13">
        <v>1</v>
      </c>
      <c r="C20" s="13">
        <v>1</v>
      </c>
      <c r="D20" s="248"/>
      <c r="E20" s="196"/>
      <c r="F20" s="261" t="s">
        <v>312</v>
      </c>
      <c r="G20" s="37">
        <v>3810</v>
      </c>
      <c r="H20" s="37"/>
      <c r="I20" s="41">
        <v>90</v>
      </c>
      <c r="J20" s="41"/>
      <c r="K20" s="41"/>
      <c r="L20" s="41">
        <f t="shared" si="0"/>
        <v>3900</v>
      </c>
      <c r="M20" s="9"/>
    </row>
    <row r="21" spans="1:13" ht="35.25" customHeight="1" thickBot="1">
      <c r="A21" s="5" t="s">
        <v>805</v>
      </c>
      <c r="B21" s="13">
        <v>1</v>
      </c>
      <c r="C21" s="13"/>
      <c r="D21" s="248">
        <v>1</v>
      </c>
      <c r="E21" s="196" t="s">
        <v>446</v>
      </c>
      <c r="F21" s="261" t="s">
        <v>367</v>
      </c>
      <c r="G21" s="37">
        <v>3205</v>
      </c>
      <c r="H21" s="37"/>
      <c r="I21" s="41">
        <v>95</v>
      </c>
      <c r="J21" s="41"/>
      <c r="K21" s="41"/>
      <c r="L21" s="41">
        <f t="shared" si="0"/>
        <v>3300</v>
      </c>
      <c r="M21" s="9"/>
    </row>
    <row r="22" spans="1:13" ht="35.25" customHeight="1" thickBot="1">
      <c r="A22" s="5" t="s">
        <v>806</v>
      </c>
      <c r="B22" s="13">
        <v>1</v>
      </c>
      <c r="C22" s="13">
        <v>1</v>
      </c>
      <c r="D22" s="263"/>
      <c r="E22" s="196" t="s">
        <v>488</v>
      </c>
      <c r="F22" s="261" t="s">
        <v>367</v>
      </c>
      <c r="G22" s="37">
        <v>3205</v>
      </c>
      <c r="H22" s="37"/>
      <c r="I22" s="41">
        <v>95</v>
      </c>
      <c r="J22" s="41"/>
      <c r="K22" s="41"/>
      <c r="L22" s="41">
        <f t="shared" si="0"/>
        <v>3300</v>
      </c>
      <c r="M22" s="9"/>
    </row>
    <row r="23" spans="1:13" ht="35.25" customHeight="1" thickBot="1">
      <c r="A23" s="5" t="s">
        <v>807</v>
      </c>
      <c r="B23" s="5">
        <v>1</v>
      </c>
      <c r="C23" s="5">
        <v>1</v>
      </c>
      <c r="D23" s="5"/>
      <c r="E23" s="196" t="s">
        <v>261</v>
      </c>
      <c r="F23" s="168" t="s">
        <v>437</v>
      </c>
      <c r="G23" s="37">
        <v>3810</v>
      </c>
      <c r="H23" s="37"/>
      <c r="I23" s="37">
        <v>90</v>
      </c>
      <c r="J23" s="37"/>
      <c r="K23" s="37"/>
      <c r="L23" s="37">
        <f>G23-H23+I23</f>
        <v>3900</v>
      </c>
      <c r="M23" s="9"/>
    </row>
    <row r="24" spans="1:13" ht="35.25" customHeight="1" thickBot="1">
      <c r="A24" s="5" t="s">
        <v>808</v>
      </c>
      <c r="B24" s="5">
        <v>1</v>
      </c>
      <c r="C24" s="5">
        <v>1</v>
      </c>
      <c r="D24" s="5"/>
      <c r="E24" s="196" t="s">
        <v>483</v>
      </c>
      <c r="F24" s="168" t="s">
        <v>367</v>
      </c>
      <c r="G24" s="37">
        <v>3205</v>
      </c>
      <c r="H24" s="37"/>
      <c r="I24" s="37">
        <v>95</v>
      </c>
      <c r="J24" s="37"/>
      <c r="K24" s="37"/>
      <c r="L24" s="37">
        <f>G24-H24+I24</f>
        <v>3300</v>
      </c>
      <c r="M24" s="9"/>
    </row>
    <row r="25" spans="1:13" ht="15.75" thickTop="1">
      <c r="A25" s="103"/>
      <c r="B25" s="108">
        <f>SUM(B7:B24)</f>
        <v>18</v>
      </c>
      <c r="C25" s="108">
        <f>SUM(C7:C24)</f>
        <v>14</v>
      </c>
      <c r="D25" s="108">
        <f>SUM(D7:D23)</f>
        <v>4</v>
      </c>
      <c r="E25" s="109"/>
      <c r="F25" s="108" t="s">
        <v>7</v>
      </c>
      <c r="G25" s="118">
        <f>SUM(G7:G24)</f>
        <v>59255</v>
      </c>
      <c r="H25" s="118">
        <f>SUM(H7:H24)</f>
        <v>0</v>
      </c>
      <c r="I25" s="118">
        <f>SUM(I7:I24)</f>
        <v>1745</v>
      </c>
      <c r="J25" s="118">
        <f>SUM(J7:J24)</f>
        <v>0</v>
      </c>
      <c r="K25" s="118">
        <f>SUM(K7:K24)</f>
        <v>0</v>
      </c>
      <c r="L25" s="118">
        <f>SUM(L7:L24)</f>
        <v>61000</v>
      </c>
      <c r="M25" s="111"/>
    </row>
    <row r="26" ht="4.5" customHeight="1">
      <c r="A26" s="193" t="s">
        <v>311</v>
      </c>
    </row>
    <row r="27" ht="0.75" customHeight="1">
      <c r="A27" s="193"/>
    </row>
    <row r="28" ht="0.75" customHeight="1">
      <c r="A28" s="193"/>
    </row>
    <row r="29" ht="0.75" customHeight="1">
      <c r="A29" s="193"/>
    </row>
    <row r="30" ht="0.75" customHeight="1">
      <c r="A30" s="193"/>
    </row>
    <row r="31" ht="4.5" customHeight="1">
      <c r="A31" s="193"/>
    </row>
    <row r="32" spans="1:13" ht="15">
      <c r="A32" s="23"/>
      <c r="B32" s="23"/>
      <c r="C32" s="23"/>
      <c r="D32" s="23"/>
      <c r="E32" s="24"/>
      <c r="F32" s="25"/>
      <c r="G32" s="25"/>
      <c r="H32" s="2"/>
      <c r="I32" s="25"/>
      <c r="J32" s="25"/>
      <c r="K32" s="25"/>
      <c r="L32" s="26"/>
      <c r="M32" s="1"/>
    </row>
    <row r="33" spans="1:13" ht="15">
      <c r="A33" s="23"/>
      <c r="B33" s="23"/>
      <c r="C33" s="23"/>
      <c r="D33" s="23"/>
      <c r="E33" s="24"/>
      <c r="F33" s="25"/>
      <c r="G33" s="25"/>
      <c r="H33" s="2"/>
      <c r="I33" s="25"/>
      <c r="J33" s="25"/>
      <c r="K33" s="25"/>
      <c r="L33" s="26"/>
      <c r="M33" s="1"/>
    </row>
    <row r="34" spans="1:13" ht="15">
      <c r="A34" s="23"/>
      <c r="B34" s="23"/>
      <c r="C34" s="23"/>
      <c r="D34" s="23"/>
      <c r="E34" s="24"/>
      <c r="F34" s="25"/>
      <c r="G34" s="25"/>
      <c r="H34" s="2"/>
      <c r="I34" s="25"/>
      <c r="J34" s="25"/>
      <c r="K34" s="25"/>
      <c r="L34" s="26"/>
      <c r="M34" s="1"/>
    </row>
    <row r="35" spans="1:13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  <c r="M35" s="1"/>
    </row>
    <row r="36" spans="1:13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  <c r="M36" s="1"/>
    </row>
    <row r="37" spans="1:13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  <c r="M37" s="1"/>
    </row>
    <row r="38" spans="1:13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  <c r="M38" s="1"/>
    </row>
    <row r="39" spans="1:13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1ra quincena de Mayo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2019-05-15T20:31:37Z</cp:lastPrinted>
  <dcterms:created xsi:type="dcterms:W3CDTF">2010-04-29T16:52:07Z</dcterms:created>
  <dcterms:modified xsi:type="dcterms:W3CDTF">2019-05-22T19:37:11Z</dcterms:modified>
  <cp:category/>
  <cp:version/>
  <cp:contentType/>
  <cp:contentStatus/>
</cp:coreProperties>
</file>