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DRE" sheetId="1" r:id="rId1"/>
    <sheet name="EVENTUALES" sheetId="2" r:id="rId2"/>
    <sheet name="EVENTUALES SP" sheetId="3" r:id="rId3"/>
  </sheets>
  <definedNames>
    <definedName name="_xlnm.Print_Area" localSheetId="0">'MADRE'!$A$1:$M$529</definedName>
  </definedNames>
  <calcPr fullCalcOnLoad="1"/>
</workbook>
</file>

<file path=xl/sharedStrings.xml><?xml version="1.0" encoding="utf-8"?>
<sst xmlns="http://schemas.openxmlformats.org/spreadsheetml/2006/main" count="1685" uniqueCount="804">
  <si>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</si>
  <si>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</si>
  <si>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</si>
  <si>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</si>
  <si>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</si>
  <si>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</si>
  <si>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</si>
  <si>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</si>
  <si>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</si>
  <si>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</si>
  <si>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</si>
  <si>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Karina González Sepúlveda.</t>
  </si>
  <si>
    <t>Secretaria.</t>
  </si>
  <si>
    <t>Juan Ricardo Bercenas Zaragoza.</t>
  </si>
  <si>
    <t>Edgar Eduardo Castañeda Pintle.</t>
  </si>
  <si>
    <t>Auxiliar.</t>
  </si>
  <si>
    <t>Rocio Patricia Chávez Ortiz.</t>
  </si>
  <si>
    <t>Tania Marlín Chávez García.</t>
  </si>
  <si>
    <t>María Elizabeth Hurtado Villaseñor.</t>
  </si>
  <si>
    <t>H</t>
  </si>
  <si>
    <t>M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</si>
  <si>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</si>
  <si>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</si>
  <si>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</si>
  <si>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</si>
  <si>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</si>
  <si>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</si>
  <si>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</si>
  <si>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</si>
  <si>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</si>
  <si>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</si>
  <si>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</si>
  <si>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J. Jesús Rodríguez Castellanos.</t>
  </si>
  <si>
    <t>Miguel Ángel Escobedo Alatorre.</t>
  </si>
  <si>
    <t>Rafael Ramírez Miranda.</t>
  </si>
  <si>
    <t>Regidor.</t>
  </si>
  <si>
    <t>Auxiliar Administrativo.</t>
  </si>
  <si>
    <t>Secretaria de Ingresos.</t>
  </si>
  <si>
    <t>Contralor.</t>
  </si>
  <si>
    <t>Director.</t>
  </si>
  <si>
    <t>Alejandro Avilés Cano.</t>
  </si>
  <si>
    <t>Velador.</t>
  </si>
  <si>
    <t>María Gloria Rodríguez Gacía.</t>
  </si>
  <si>
    <t>Paulina López Gallegos.</t>
  </si>
  <si>
    <t>Intendente.</t>
  </si>
  <si>
    <t>Román Rafael Medina Vázquez.</t>
  </si>
  <si>
    <t>Promotor.</t>
  </si>
  <si>
    <t>Enlace de Oportunidades.</t>
  </si>
  <si>
    <t>Hilda Mireya Barcenas Zaragoza.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</si>
  <si>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</si>
  <si>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</si>
  <si>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</si>
  <si>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</si>
  <si>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</si>
  <si>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</si>
  <si>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</si>
  <si>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</si>
  <si>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</si>
  <si>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t>Felipe Almaguer Esparza.</t>
  </si>
  <si>
    <t>Germán Servín González.</t>
  </si>
  <si>
    <t>Asesor Jurídico.</t>
  </si>
  <si>
    <t>Iván Mariano Lara Tejeda.</t>
  </si>
  <si>
    <t>Osvaldo Conchas Quintero.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</si>
  <si>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</si>
  <si>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</si>
  <si>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</si>
  <si>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</si>
  <si>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</si>
  <si>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</si>
  <si>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</si>
  <si>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</si>
  <si>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</si>
  <si>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Carmina Yadira Manriquez García.</t>
  </si>
  <si>
    <t>Comandante.</t>
  </si>
  <si>
    <t>Sallym Morales Serratos.</t>
  </si>
  <si>
    <t>Ma. Del Refugio Llamas Parada.</t>
  </si>
  <si>
    <t>APOYO ALIMENTO</t>
  </si>
  <si>
    <t>Teniente.</t>
  </si>
  <si>
    <t>Primera.</t>
  </si>
  <si>
    <t>Jorge Alberto Navarro Gaytán.</t>
  </si>
  <si>
    <t>Linea.</t>
  </si>
  <si>
    <t>Miguel Ángel Saldaña Lubiano.</t>
  </si>
  <si>
    <t>Gerardo Cervantes Galindo.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</si>
  <si>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</si>
  <si>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</si>
  <si>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</si>
  <si>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</si>
  <si>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</si>
  <si>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</si>
  <si>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</si>
  <si>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</si>
  <si>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</si>
  <si>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</si>
  <si>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</si>
  <si>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</si>
  <si>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</si>
  <si>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</si>
  <si>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</si>
  <si>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</si>
  <si>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Marlene Berenice Escoto Méndez.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</si>
  <si>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</si>
  <si>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</si>
  <si>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</si>
  <si>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</si>
  <si>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</si>
  <si>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</si>
  <si>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</si>
  <si>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</si>
  <si>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</si>
  <si>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</si>
  <si>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</si>
  <si>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</si>
  <si>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</si>
  <si>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</si>
  <si>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</si>
  <si>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</si>
  <si>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</si>
  <si>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</si>
  <si>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</si>
  <si>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</si>
  <si>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</si>
  <si>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</si>
  <si>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</si>
  <si>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</si>
  <si>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</si>
  <si>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</si>
  <si>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</si>
  <si>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</si>
  <si>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</si>
  <si>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</si>
  <si>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</si>
  <si>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</si>
  <si>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</si>
  <si>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</si>
  <si>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</si>
  <si>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</si>
  <si>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</si>
  <si>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</si>
  <si>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</si>
  <si>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</si>
  <si>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</si>
  <si>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</si>
  <si>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</si>
  <si>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Administrador del Cementerio.</t>
  </si>
  <si>
    <t>David Orozco Sepúlveda.</t>
  </si>
  <si>
    <t>Raúl Loza Amezola.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</si>
  <si>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</si>
  <si>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</si>
  <si>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</si>
  <si>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</si>
  <si>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</si>
  <si>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</si>
  <si>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</si>
  <si>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</si>
  <si>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</si>
  <si>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</si>
  <si>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</si>
  <si>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Policía Vial.</t>
  </si>
  <si>
    <t>Adán Aguirre Hernández.</t>
  </si>
  <si>
    <t>Juan Pablo Sánchez Robles.</t>
  </si>
  <si>
    <t>Secretario.</t>
  </si>
  <si>
    <t>DELEGACIÓN SANTA RITA.</t>
  </si>
  <si>
    <t>Ma. Concepción Andrade Salcedo.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</si>
  <si>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</si>
  <si>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</si>
  <si>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</si>
  <si>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</si>
  <si>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</si>
  <si>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</si>
  <si>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</si>
  <si>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</si>
  <si>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</si>
  <si>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</si>
  <si>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</si>
  <si>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</si>
  <si>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Administrador de Agua Potable.</t>
  </si>
  <si>
    <t>Juan Ocegueda Quezada.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</si>
  <si>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</si>
  <si>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</si>
  <si>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</si>
  <si>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</si>
  <si>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</si>
  <si>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</si>
  <si>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Chofer vertedero.</t>
  </si>
  <si>
    <t>Encargado de cuadrilla 1.</t>
  </si>
  <si>
    <t>Encargado de cuadrilla 2.</t>
  </si>
  <si>
    <t>Jardinero de la Plaza.</t>
  </si>
  <si>
    <t>PENSIONADOS.</t>
  </si>
  <si>
    <t>Adolfo Banda Rodríguez.</t>
  </si>
  <si>
    <t>Administrador del Rastro.</t>
  </si>
  <si>
    <t>J. Jesús Rodríguez González.</t>
  </si>
  <si>
    <t>Rigoberto Rodríguez Murillo.</t>
  </si>
  <si>
    <t>Instructor de Banda de Guerra.</t>
  </si>
  <si>
    <t>Pensionado.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</si>
  <si>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</si>
  <si>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</si>
  <si>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</si>
  <si>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</si>
  <si>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</si>
  <si>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</si>
  <si>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</si>
  <si>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</si>
  <si>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María Zarate Díaz.</t>
  </si>
  <si>
    <t>Juan José Villalpando Parada.</t>
  </si>
  <si>
    <t>J. Trinidad Pérez Florido.</t>
  </si>
  <si>
    <t>Felipe Avalos Hernández.</t>
  </si>
  <si>
    <t>José María Camarena Lara.</t>
  </si>
  <si>
    <t>Ismael Martínez Ocegueda.</t>
  </si>
  <si>
    <t>J. Reyes Tabarez Méndez.</t>
  </si>
  <si>
    <t>Gustavo Pérez Lara.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</si>
  <si>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</si>
  <si>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</si>
  <si>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</si>
  <si>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</si>
  <si>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</si>
  <si>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</si>
  <si>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</si>
  <si>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</si>
  <si>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Angelina Patiño Matínez.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</si>
  <si>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</si>
  <si>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</si>
  <si>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</si>
  <si>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</si>
  <si>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</si>
  <si>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</si>
  <si>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</si>
  <si>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</si>
  <si>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</si>
  <si>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</si>
  <si>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</si>
  <si>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</si>
  <si>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</si>
  <si>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</si>
  <si>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</si>
  <si>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</si>
  <si>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</si>
  <si>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</si>
  <si>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</si>
  <si>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</si>
  <si>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</si>
  <si>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</si>
  <si>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</si>
  <si>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</si>
  <si>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</si>
  <si>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</si>
  <si>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</si>
  <si>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</si>
  <si>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</si>
  <si>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</si>
  <si>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Misael Nuñez Treviño.</t>
  </si>
  <si>
    <t>José González Solís.</t>
  </si>
  <si>
    <t>Ismael Méndez López.</t>
  </si>
  <si>
    <t>Director</t>
  </si>
  <si>
    <t>Auxiliar administrativo.</t>
  </si>
  <si>
    <t>Gerardo Junior Banda Trejo.</t>
  </si>
  <si>
    <t>Jefe de Dpto. Modulo de Maquinaria.</t>
  </si>
  <si>
    <t>José de Jesús Barajas Meza.</t>
  </si>
  <si>
    <t>Juan Pablo Barajas Meza.</t>
  </si>
  <si>
    <t>Juan Ramón Padilla Pérez.</t>
  </si>
  <si>
    <t>Juan Ignacio García Vázquez.</t>
  </si>
  <si>
    <t>Luis Enrique Alatorre Meléndez.</t>
  </si>
  <si>
    <t>Arturo Ávila Herrera.</t>
  </si>
  <si>
    <t>Encargado de la Cienega de Tlaxcala.</t>
  </si>
  <si>
    <t>Francisco Alejandro Álvarez Domínguez.</t>
  </si>
  <si>
    <t>Jonathan Rafael Jaramillo Llamas.</t>
  </si>
  <si>
    <t>Rodolfo Licea Alfaro.</t>
  </si>
  <si>
    <t>Encargado del Cementerio de Santa Rita.</t>
  </si>
  <si>
    <t>PENSIONADOS SEGURIDAD PÚBLICA.</t>
  </si>
  <si>
    <t>José Gerardo López Pérez.</t>
  </si>
  <si>
    <t>José Sergio Rodríguez López.</t>
  </si>
  <si>
    <t>Aseador de la Plaza de la Isla.</t>
  </si>
  <si>
    <t>Oficial del Resgistro Civil.</t>
  </si>
  <si>
    <t>Belem Álvarez Sandoval.</t>
  </si>
  <si>
    <t>Luis Rizo Ortega.</t>
  </si>
  <si>
    <t>Encargado de Transparencia.</t>
  </si>
  <si>
    <t>Juan Miguel Andrade Reynoso.</t>
  </si>
  <si>
    <t>Jorge Luis Segura González.</t>
  </si>
  <si>
    <t>Antonio Herrera López.</t>
  </si>
  <si>
    <t>José de Jesús Rodríguez Cervantes.</t>
  </si>
  <si>
    <t>Luis Ángel González Ocegueda.</t>
  </si>
  <si>
    <t>Guadalupe Quezada Medina.</t>
  </si>
  <si>
    <t>Encargada de Baños.</t>
  </si>
  <si>
    <t>J. Guadalupe Razo Padilla.</t>
  </si>
  <si>
    <t>Juan Enrique Mojica Valadez.</t>
  </si>
  <si>
    <t>Encargado Cementerio La Ribera.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</si>
  <si>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</si>
  <si>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</si>
  <si>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Isis Iraís Segoviano López.</t>
  </si>
  <si>
    <t>Chofer rutas foraneas.</t>
  </si>
  <si>
    <t>Doroteo López Ramírez.</t>
  </si>
  <si>
    <t>Miriam Lizbeth Pérez Escoto.</t>
  </si>
  <si>
    <t>Manuel Ramírez García.</t>
  </si>
  <si>
    <t>Ana Lilia Alatorre Navarrete.</t>
  </si>
  <si>
    <t>Martín Medina Ascencio.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</si>
  <si>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</si>
  <si>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</si>
  <si>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</si>
  <si>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</si>
  <si>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</si>
  <si>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</si>
  <si>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</si>
  <si>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</si>
  <si>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</si>
  <si>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r>
      <t>2) SECRETARIA GENERAL y SINDICATURA (</t>
    </r>
    <r>
      <rPr>
        <b/>
        <sz val="14"/>
        <color indexed="36"/>
        <rFont val="Bookman Old Style"/>
        <family val="1"/>
      </rPr>
      <t>SG y SIN</t>
    </r>
    <r>
      <rPr>
        <b/>
        <sz val="14"/>
        <color indexed="10"/>
        <rFont val="Bookman Old Style"/>
        <family val="1"/>
      </rPr>
      <t>).</t>
    </r>
  </si>
  <si>
    <r>
      <t>3)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</si>
  <si>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4)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</si>
  <si>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r>
      <t>6)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</si>
  <si>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7)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</si>
  <si>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8)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</si>
  <si>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9)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</si>
  <si>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10)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</si>
  <si>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12)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</si>
  <si>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</si>
  <si>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t>Secretaria</t>
  </si>
  <si>
    <t>Maria Zarate Martinez</t>
  </si>
  <si>
    <t>Salvador Ruiz Rizo</t>
  </si>
  <si>
    <t>Jardinero</t>
  </si>
  <si>
    <t>COMPENSACIONES</t>
  </si>
  <si>
    <t>PERSONAL EVENTUAL(PE)</t>
  </si>
  <si>
    <t>Adelita Lemus Alvarado</t>
  </si>
  <si>
    <t>Eduardo Ismael Soto Villalpando</t>
  </si>
  <si>
    <t>Martin Azael Negrete Vital</t>
  </si>
  <si>
    <t xml:space="preserve">           </t>
  </si>
  <si>
    <t>José Moreno Gonzalez</t>
  </si>
  <si>
    <t>Jorge Alejandro Suarez Perez</t>
  </si>
  <si>
    <t>J. Guadalupe Hernández Mojica.</t>
  </si>
  <si>
    <t>Adan Perez Morales</t>
  </si>
  <si>
    <t>Mantenimiento General</t>
  </si>
  <si>
    <t>Encargada</t>
  </si>
  <si>
    <t xml:space="preserve">  </t>
  </si>
  <si>
    <t>POLICIA</t>
  </si>
  <si>
    <t>Auxiliar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</si>
  <si>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</si>
  <si>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</si>
  <si>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</si>
  <si>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</si>
  <si>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</si>
  <si>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Lucila Naranjo Estrada</t>
  </si>
  <si>
    <t>Miguel Angel Martinez Lopez</t>
  </si>
  <si>
    <t>.</t>
  </si>
  <si>
    <t>Samuel Robles Zendejas</t>
  </si>
  <si>
    <r>
      <t>5)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</si>
  <si>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t>Ana Ruth Lara Delgado</t>
  </si>
  <si>
    <t>Juez</t>
  </si>
  <si>
    <t>Gerardo Cervantes Hernandez</t>
  </si>
  <si>
    <t>Chofer</t>
  </si>
  <si>
    <t>Luis Alberto Mora Ruiz</t>
  </si>
  <si>
    <t>Miguel Ramirez Garcia</t>
  </si>
  <si>
    <t>Juan Carlos Leon Ruvalcaba</t>
  </si>
  <si>
    <t>Alicia Montoya Rodriguez</t>
  </si>
  <si>
    <t>Aseador</t>
  </si>
  <si>
    <t>Ispector</t>
  </si>
  <si>
    <t>Maria Isabel Godinez Carrillo</t>
  </si>
  <si>
    <t>Juan Carlos Tabarez Ramirez</t>
  </si>
  <si>
    <t>Pensionado</t>
  </si>
  <si>
    <t>José de Jesús Huerta Cárdenas.</t>
  </si>
  <si>
    <t>Elsy Jisaya Segoviano Muñoz</t>
  </si>
  <si>
    <t>Oficial del Registro Civil.</t>
  </si>
  <si>
    <t>Joel Aguilar Sabalza</t>
  </si>
  <si>
    <t>Velador del Estacionamiento</t>
  </si>
  <si>
    <t>Tesorero</t>
  </si>
  <si>
    <t>Cesar Vazquez Lopez</t>
  </si>
  <si>
    <t>Luis Fernando Llamas Lozano</t>
  </si>
  <si>
    <t>Joaquin Alejandro De Orta Gonzalez</t>
  </si>
  <si>
    <t>Velador de la casa de la cultura</t>
  </si>
  <si>
    <t>Maestro de musica de la casa de la cultura</t>
  </si>
  <si>
    <t>Intendente de la Ribera</t>
  </si>
  <si>
    <t>Ricardo Hernandez Trujillo</t>
  </si>
  <si>
    <t>Francisco Javier Jauregui Morales</t>
  </si>
  <si>
    <t>Adrian Roberto Lopez Parada</t>
  </si>
  <si>
    <t>Juan Pablo Solis Rizo</t>
  </si>
  <si>
    <t>Ma. Guadalupe Martinez Mora</t>
  </si>
  <si>
    <t>Gustavo Mendez Zarate</t>
  </si>
  <si>
    <t>Lisandro Trejo Morales</t>
  </si>
  <si>
    <t>Luis Armando Hernandez Gonzalez</t>
  </si>
  <si>
    <t>Fontanero Betania</t>
  </si>
  <si>
    <t>Luis Alberto Leon Tabarez</t>
  </si>
  <si>
    <t>Manuel Orozco Ramirez</t>
  </si>
  <si>
    <t>pensionado</t>
  </si>
  <si>
    <t>Marco Antonio Perez Morales</t>
  </si>
  <si>
    <t>Juan De Dios Castillo Rivera</t>
  </si>
  <si>
    <t>Mauricio Urtiz Martinez</t>
  </si>
  <si>
    <t>Albañil de Mantenimiento</t>
  </si>
  <si>
    <t>Cesar Ivan Romo Gallegos</t>
  </si>
  <si>
    <t>Encargado de Aseo y Jardines Plaza</t>
  </si>
  <si>
    <t>Felimon Razo Flores</t>
  </si>
  <si>
    <t>Aseador Plaza la Concepccion</t>
  </si>
  <si>
    <t>Margarita Limon Sotelo</t>
  </si>
  <si>
    <t>Jose Patiño Ascencio</t>
  </si>
  <si>
    <t>Policia Vial</t>
  </si>
  <si>
    <t xml:space="preserve">Auxiliar </t>
  </si>
  <si>
    <t xml:space="preserve">Regidor </t>
  </si>
  <si>
    <t>Gabriel Vásquez Andrade.</t>
  </si>
  <si>
    <t>Presidente.</t>
  </si>
  <si>
    <t>Sandra Escoto López.</t>
  </si>
  <si>
    <t>Secretario y Síndico.</t>
  </si>
  <si>
    <t>Lorenzo Vazquez Gonzales</t>
  </si>
  <si>
    <t>ENCARGADO DE LOS POSOS DE AGUA DE LA Ribera</t>
  </si>
  <si>
    <t>Jose de Jesus Hurtado Cardenas</t>
  </si>
  <si>
    <t>3°Oficial (B)</t>
  </si>
  <si>
    <t>Joaquin Montes Gonzalez</t>
  </si>
  <si>
    <t>TRANSITO</t>
  </si>
  <si>
    <t xml:space="preserve">Aseador </t>
  </si>
  <si>
    <t>M.Guadalupe Marquez Velasco</t>
  </si>
  <si>
    <t>David Perez Lopez</t>
  </si>
  <si>
    <t>Cecilia Rangel Gonzalez</t>
  </si>
  <si>
    <t>Alfonso Alatorre Hernandez</t>
  </si>
  <si>
    <t>Ernesto Alfonso Padilla Ruiz Velasco</t>
  </si>
  <si>
    <t>J. Jesus Rodriguez Rojas</t>
  </si>
  <si>
    <t>Marisol Lopez Tabarez</t>
  </si>
  <si>
    <t>Rodolfo Hernandez Sanchez</t>
  </si>
  <si>
    <t>Esmeralda Ortiz Mares</t>
  </si>
  <si>
    <t>Mario Servando Zendejas Ramirez</t>
  </si>
  <si>
    <t>María Guadalupe Guzmán Silva.</t>
  </si>
  <si>
    <t>Encargado de Proyectos</t>
  </si>
  <si>
    <t xml:space="preserve">Claudia Ibet Ayala Razo </t>
  </si>
  <si>
    <t>Jose Luis Macias Caudillo</t>
  </si>
  <si>
    <t>Araceli Lara Delgado</t>
  </si>
  <si>
    <t>Ramon Hurtado Guzman</t>
  </si>
  <si>
    <t>Ruben Garcia Alcala</t>
  </si>
  <si>
    <t>Adriana Leticia Mendoza Rodriguez</t>
  </si>
  <si>
    <t>Inspector</t>
  </si>
  <si>
    <t>Roberto Carlos Zuñiga Ordonez</t>
  </si>
  <si>
    <t>Agustín Méndez Morales.</t>
  </si>
  <si>
    <t>Secretario Particular</t>
  </si>
  <si>
    <t xml:space="preserve">Sergio Osvaldo Villalpando Salas </t>
  </si>
  <si>
    <t>Heriberto Díaz Bermúdez.</t>
  </si>
  <si>
    <r>
      <t>11) DIRECCIÓN DE EDUCACIÓN (</t>
    </r>
    <r>
      <rPr>
        <b/>
        <sz val="14"/>
        <color indexed="36"/>
        <rFont val="Bookman Old Style"/>
        <family val="1"/>
      </rPr>
      <t>ED</t>
    </r>
    <r>
      <rPr>
        <b/>
        <sz val="14"/>
        <color indexed="10"/>
        <rFont val="Bookman Old Style"/>
        <family val="1"/>
      </rPr>
      <t>).</t>
    </r>
  </si>
  <si>
    <r>
      <t>13)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</si>
  <si>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14) DEPARTAMENTO DE TRASPARENCIA (</t>
    </r>
    <r>
      <rPr>
        <b/>
        <sz val="14"/>
        <color indexed="36"/>
        <rFont val="Bookman Old Style"/>
        <family val="1"/>
      </rPr>
      <t>DT</t>
    </r>
    <r>
      <rPr>
        <b/>
        <sz val="14"/>
        <color indexed="10"/>
        <rFont val="Bookman Old Style"/>
        <family val="1"/>
      </rPr>
      <t>).</t>
    </r>
  </si>
  <si>
    <r>
      <t>15)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</si>
  <si>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16)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</si>
  <si>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17)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</si>
  <si>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18)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</si>
  <si>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19)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</si>
  <si>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20 )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</si>
  <si>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21)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</si>
  <si>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22)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</si>
  <si>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24)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</si>
  <si>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25)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</si>
  <si>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26)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</si>
  <si>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t>Sub Director</t>
  </si>
  <si>
    <t>Primer comandante</t>
  </si>
  <si>
    <t>Liliana Guadalupe Gonzalez Sepulveda</t>
  </si>
  <si>
    <t>Apoyo Intendencia</t>
  </si>
  <si>
    <t>Griselda Saavedra Gaytan</t>
  </si>
  <si>
    <t>Recepcionista casa de la cultura</t>
  </si>
  <si>
    <t>Sandra Jazmin Escoto Ramirez</t>
  </si>
  <si>
    <t>M. Guadalupe Zaragoza Álvarez.</t>
  </si>
  <si>
    <t>DIRECTOR</t>
  </si>
  <si>
    <t>ADMINISTRACIÓN 2018-2021</t>
  </si>
  <si>
    <t>Agustin Tejeda Arevalo</t>
  </si>
  <si>
    <t>Auxiliar administrtivo</t>
  </si>
  <si>
    <t>Jose Ramon Mendoza Rojo</t>
  </si>
  <si>
    <t>Jesus Alvarez Aguilar</t>
  </si>
  <si>
    <t>Maria Isabel Enriquez Barron</t>
  </si>
  <si>
    <t>Juan Emmanuel Castillo Castillo</t>
  </si>
  <si>
    <t>Maria Guadalupe Flores Rodriguez</t>
  </si>
  <si>
    <t xml:space="preserve">3 °Oficial </t>
  </si>
  <si>
    <t>3°OFICIAL</t>
  </si>
  <si>
    <t>Jesus Montes Ramirez</t>
  </si>
  <si>
    <t xml:space="preserve">Delegado </t>
  </si>
  <si>
    <t xml:space="preserve">Jose de Jesus Garcia Oropeza </t>
  </si>
  <si>
    <r>
      <t>27) INSTITUTO DE LA MUJER(</t>
    </r>
    <r>
      <rPr>
        <b/>
        <sz val="14"/>
        <color indexed="36"/>
        <rFont val="Bookman Old Style"/>
        <family val="1"/>
      </rPr>
      <t>IM</t>
    </r>
    <r>
      <rPr>
        <b/>
        <sz val="14"/>
        <color indexed="10"/>
        <rFont val="Bookman Old Style"/>
        <family val="1"/>
      </rPr>
      <t>)</t>
    </r>
  </si>
  <si>
    <r>
      <t>28)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</si>
  <si>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29)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</si>
  <si>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Enlace de programas sociales</t>
  </si>
  <si>
    <t>Roberto Montoya Cervantes</t>
  </si>
  <si>
    <t>fontanero La  Ribera</t>
  </si>
  <si>
    <t>Alfredo de Jesus Silva Vargas</t>
  </si>
  <si>
    <t>Encargada de Egresos</t>
  </si>
  <si>
    <t>Auxiliar de bancos</t>
  </si>
  <si>
    <t>Encargado de Bancos</t>
  </si>
  <si>
    <t>Encargado</t>
  </si>
  <si>
    <t>Auxiliar de Egresos</t>
  </si>
  <si>
    <t>Jose de Jesus Garcia Garcia</t>
  </si>
  <si>
    <t>Pablo Díaz Torres.</t>
  </si>
  <si>
    <t>Noe Martinez Garcia</t>
  </si>
  <si>
    <t>3er Oficial</t>
  </si>
  <si>
    <t>GOBIERNO MUNICIPAL DE AYOTLÁN, JALISCO; ADMINISTRACIÓN 2018-2021</t>
  </si>
  <si>
    <t>Directora</t>
  </si>
  <si>
    <t>Maria Guadalupe Rodriguez Garcia</t>
  </si>
  <si>
    <t>Policia</t>
  </si>
  <si>
    <t>Oficial de Registro Civil</t>
  </si>
  <si>
    <r>
      <t>Nómina que corresponde a la</t>
    </r>
    <r>
      <rPr>
        <b/>
        <sz val="10"/>
        <color indexed="36"/>
        <rFont val="Bookman Old Style"/>
        <family val="1"/>
      </rPr>
      <t xml:space="preserve"> 1RA (PRIMERA</t>
    </r>
    <r>
      <rPr>
        <b/>
        <sz val="10"/>
        <rFont val="Bookman Old Style"/>
        <family val="1"/>
      </rPr>
      <t>) quincena del mes de</t>
    </r>
    <r>
      <rPr>
        <b/>
        <sz val="10"/>
        <color indexed="36"/>
        <rFont val="Bookman Old Style"/>
        <family val="1"/>
      </rPr>
      <t xml:space="preserve"> Enero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2019.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</si>
  <si>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ENERO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2019.</t>
    </r>
  </si>
  <si>
    <t>Alejandro Romo Flores</t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</si>
  <si>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Enero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2019.</t>
    </r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</si>
  <si>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</si>
  <si>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</si>
  <si>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</si>
  <si>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</si>
  <si>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</si>
  <si>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</si>
  <si>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</si>
  <si>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</si>
  <si>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</si>
  <si>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P.01</t>
  </si>
  <si>
    <t>P.02</t>
  </si>
  <si>
    <t>P.03</t>
  </si>
  <si>
    <t>P.04</t>
  </si>
  <si>
    <t>P.05</t>
  </si>
  <si>
    <t>SG.01</t>
  </si>
  <si>
    <t>SG.02</t>
  </si>
  <si>
    <t>SG.03</t>
  </si>
  <si>
    <t>SG.04</t>
  </si>
  <si>
    <t>HM.01</t>
  </si>
  <si>
    <t>DE.01</t>
  </si>
  <si>
    <t>DE.02</t>
  </si>
  <si>
    <t>DE.03</t>
  </si>
  <si>
    <t>DE.04</t>
  </si>
  <si>
    <t>DI.01</t>
  </si>
  <si>
    <t>DI.02</t>
  </si>
  <si>
    <t>DI.03</t>
  </si>
  <si>
    <t>CI.01</t>
  </si>
  <si>
    <t>IST.01</t>
  </si>
  <si>
    <t>IST.02</t>
  </si>
  <si>
    <t>IST.03</t>
  </si>
  <si>
    <t>IST.04</t>
  </si>
  <si>
    <t>RH.01</t>
  </si>
  <si>
    <t>CM.01</t>
  </si>
  <si>
    <t>CM.02</t>
  </si>
  <si>
    <t>CM.03</t>
  </si>
  <si>
    <t>CM.04</t>
  </si>
  <si>
    <t>CM.05</t>
  </si>
  <si>
    <t>CM.06</t>
  </si>
  <si>
    <t>CM.07</t>
  </si>
  <si>
    <t>CM.08</t>
  </si>
  <si>
    <t>CS.01</t>
  </si>
  <si>
    <t>CS.02</t>
  </si>
  <si>
    <t>CS.03</t>
  </si>
  <si>
    <t>CT.01</t>
  </si>
  <si>
    <t>CT.02</t>
  </si>
  <si>
    <t>CT.03</t>
  </si>
  <si>
    <t>CT.04</t>
  </si>
  <si>
    <t>CT.05</t>
  </si>
  <si>
    <t>DP.01</t>
  </si>
  <si>
    <t>DP.02</t>
  </si>
  <si>
    <t>ED.01</t>
  </si>
  <si>
    <t>ED.02</t>
  </si>
  <si>
    <t>ED.03</t>
  </si>
  <si>
    <t>ED.04</t>
  </si>
  <si>
    <t>ED.05</t>
  </si>
  <si>
    <t>ED.06</t>
  </si>
  <si>
    <t>DS.01</t>
  </si>
  <si>
    <t>DS.02</t>
  </si>
  <si>
    <t>DS.03</t>
  </si>
  <si>
    <t>DS.04</t>
  </si>
  <si>
    <t>DS.05</t>
  </si>
  <si>
    <t>DA.01</t>
  </si>
  <si>
    <t>DA.02</t>
  </si>
  <si>
    <t>DA.03</t>
  </si>
  <si>
    <t>DA.04</t>
  </si>
  <si>
    <t>DT.01</t>
  </si>
  <si>
    <t>DT.02</t>
  </si>
  <si>
    <t>JM.01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</si>
  <si>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</si>
  <si>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</si>
  <si>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</si>
  <si>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</si>
  <si>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</si>
  <si>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</si>
  <si>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</si>
  <si>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</si>
  <si>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</si>
  <si>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</si>
  <si>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</si>
  <si>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</si>
  <si>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PU.01</t>
  </si>
  <si>
    <t>PU.02</t>
  </si>
  <si>
    <t>PU.03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</si>
  <si>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</si>
  <si>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</si>
  <si>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</si>
  <si>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</si>
  <si>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</si>
  <si>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</si>
  <si>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</si>
  <si>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</si>
  <si>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</si>
  <si>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</si>
  <si>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</si>
  <si>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</si>
  <si>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</si>
  <si>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PC.12</t>
  </si>
  <si>
    <t>PC.13</t>
  </si>
  <si>
    <t>PC.14</t>
  </si>
  <si>
    <t>RC.01</t>
  </si>
  <si>
    <t>RC.02</t>
  </si>
  <si>
    <t>RC.03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</si>
  <si>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</si>
  <si>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</si>
  <si>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</si>
  <si>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</si>
  <si>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</si>
  <si>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</si>
  <si>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</si>
  <si>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</si>
  <si>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</si>
  <si>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</si>
  <si>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</si>
  <si>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</si>
  <si>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</si>
  <si>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</si>
  <si>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</si>
  <si>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</si>
  <si>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</si>
  <si>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</si>
  <si>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</si>
  <si>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</si>
  <si>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</si>
  <si>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</si>
  <si>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</si>
  <si>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</si>
  <si>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</si>
  <si>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</si>
  <si>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</si>
  <si>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MMP.01</t>
  </si>
  <si>
    <t>MMP.02</t>
  </si>
  <si>
    <t>IM.01</t>
  </si>
  <si>
    <t>IM.02</t>
  </si>
  <si>
    <t>SM.01</t>
  </si>
  <si>
    <t>SM.02</t>
  </si>
  <si>
    <t>SM.03</t>
  </si>
  <si>
    <t>SM.04</t>
  </si>
  <si>
    <t>SM.05</t>
  </si>
  <si>
    <t>SM.06</t>
  </si>
  <si>
    <t>SM.07</t>
  </si>
  <si>
    <t>SM.08</t>
  </si>
  <si>
    <t>SM.09</t>
  </si>
  <si>
    <t>ALP.01</t>
  </si>
  <si>
    <t>ALP.02</t>
  </si>
  <si>
    <t>ALP.03</t>
  </si>
  <si>
    <t>PV.01</t>
  </si>
  <si>
    <t>PV.02</t>
  </si>
  <si>
    <t>PV.03</t>
  </si>
  <si>
    <t>PV.04</t>
  </si>
  <si>
    <t>PV.05</t>
  </si>
  <si>
    <t>AGP.01</t>
  </si>
  <si>
    <t>AGP.02</t>
  </si>
  <si>
    <t>AGP.03</t>
  </si>
  <si>
    <t>AGP.04</t>
  </si>
  <si>
    <t>AGP.05</t>
  </si>
  <si>
    <t>AGP.06</t>
  </si>
  <si>
    <t>AGP.07</t>
  </si>
  <si>
    <t>AGP.08</t>
  </si>
  <si>
    <t>AGP.09</t>
  </si>
  <si>
    <t>AGP.10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</si>
  <si>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</si>
  <si>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</si>
  <si>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</si>
  <si>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</si>
  <si>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</si>
  <si>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</si>
  <si>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</si>
  <si>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</si>
  <si>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</si>
  <si>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</si>
  <si>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</si>
  <si>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</si>
  <si>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</si>
  <si>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</si>
  <si>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</si>
  <si>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</si>
  <si>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</si>
  <si>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</si>
  <si>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</si>
  <si>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</si>
  <si>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</si>
  <si>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ASP.19</t>
  </si>
  <si>
    <t>ASP.20</t>
  </si>
  <si>
    <t>ASP.21</t>
  </si>
  <si>
    <t>ASP.22</t>
  </si>
  <si>
    <t>ASP.23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</si>
  <si>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</si>
  <si>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</si>
  <si>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</si>
  <si>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</si>
  <si>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</si>
  <si>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</si>
  <si>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</si>
  <si>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</si>
  <si>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</si>
  <si>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</si>
  <si>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</si>
  <si>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PYJ.12</t>
  </si>
  <si>
    <t>PYJ.13</t>
  </si>
  <si>
    <t>PYJ.14</t>
  </si>
  <si>
    <t>PYJ.15</t>
  </si>
  <si>
    <t>PYJ.16</t>
  </si>
  <si>
    <t>DV.01</t>
  </si>
  <si>
    <t>TR.01</t>
  </si>
  <si>
    <t>TR.02</t>
  </si>
  <si>
    <t>TR.03</t>
  </si>
  <si>
    <t>TR.04</t>
  </si>
  <si>
    <t>TR.05</t>
  </si>
  <si>
    <t>TR.06</t>
  </si>
  <si>
    <t>TR.07</t>
  </si>
  <si>
    <t>TR.08</t>
  </si>
  <si>
    <t>DSTR.01</t>
  </si>
  <si>
    <t>DSTR.02</t>
  </si>
  <si>
    <t>DSTR.03</t>
  </si>
  <si>
    <t>DSTR.04</t>
  </si>
  <si>
    <t>DSTR.05</t>
  </si>
  <si>
    <t>DSTR.06</t>
  </si>
  <si>
    <t>DSTR.07</t>
  </si>
  <si>
    <t>DSTR.08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</si>
  <si>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</si>
  <si>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</si>
  <si>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</si>
  <si>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</si>
  <si>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</si>
  <si>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</si>
  <si>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</si>
  <si>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</si>
  <si>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</si>
  <si>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DSR.01</t>
  </si>
  <si>
    <t>DSR.02</t>
  </si>
  <si>
    <t>DSR.03</t>
  </si>
  <si>
    <t>DSR.04</t>
  </si>
  <si>
    <t>DSR.05</t>
  </si>
  <si>
    <t>DSR.06</t>
  </si>
  <si>
    <t>DSR.07</t>
  </si>
  <si>
    <t>DSR.08</t>
  </si>
  <si>
    <t>DSR.09</t>
  </si>
  <si>
    <t>DSR.10</t>
  </si>
  <si>
    <t>DSR.11</t>
  </si>
  <si>
    <t>DSR.12</t>
  </si>
  <si>
    <t>DSR.13</t>
  </si>
  <si>
    <t>DSR.14</t>
  </si>
  <si>
    <t>CDC.01</t>
  </si>
  <si>
    <t>CDC.02</t>
  </si>
  <si>
    <t>CDC.03</t>
  </si>
  <si>
    <t>CDC.04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</si>
  <si>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</si>
  <si>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</si>
  <si>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</si>
  <si>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</si>
  <si>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</si>
  <si>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</si>
  <si>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</si>
  <si>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</si>
  <si>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</si>
  <si>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</si>
  <si>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</si>
  <si>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</si>
  <si>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</si>
  <si>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</si>
  <si>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</si>
  <si>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</si>
  <si>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</si>
  <si>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</si>
  <si>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</si>
  <si>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</si>
  <si>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</si>
  <si>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</si>
  <si>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</si>
  <si>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</si>
  <si>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</si>
  <si>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</si>
  <si>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</si>
  <si>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</si>
  <si>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</si>
  <si>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</si>
  <si>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</si>
  <si>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</si>
  <si>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PS.33</t>
  </si>
  <si>
    <t>PS.34</t>
  </si>
  <si>
    <t>PS.35</t>
  </si>
  <si>
    <t>PSSP.01</t>
  </si>
  <si>
    <t>PSSP.02</t>
  </si>
  <si>
    <t>PSSP.03</t>
  </si>
  <si>
    <t>PSSP.04</t>
  </si>
  <si>
    <t>PSSP.05</t>
  </si>
  <si>
    <t>PSSP.06</t>
  </si>
  <si>
    <t>PSSP.07</t>
  </si>
  <si>
    <t>PSSP.08</t>
  </si>
  <si>
    <t>AP.01</t>
  </si>
  <si>
    <t>EV.01</t>
  </si>
  <si>
    <t>EV.02</t>
  </si>
  <si>
    <t>EV.03</t>
  </si>
  <si>
    <t>EV.04</t>
  </si>
  <si>
    <t>EV.05</t>
  </si>
  <si>
    <t>EV.06</t>
  </si>
  <si>
    <t>EV.07</t>
  </si>
  <si>
    <t>EV.08</t>
  </si>
  <si>
    <t>EV.09</t>
  </si>
  <si>
    <t>EV.10</t>
  </si>
  <si>
    <t>EV.11</t>
  </si>
  <si>
    <t>EVSP.01</t>
  </si>
  <si>
    <t>EVSP.02</t>
  </si>
  <si>
    <t>EVSP.03</t>
  </si>
  <si>
    <t>EVSP.04</t>
  </si>
  <si>
    <t>EVSP.05</t>
  </si>
  <si>
    <t>EVSP.06</t>
  </si>
  <si>
    <t>EVSP.07</t>
  </si>
  <si>
    <t>EVSP.08</t>
  </si>
  <si>
    <t>EVSP.09</t>
  </si>
  <si>
    <t>EVSP.10</t>
  </si>
  <si>
    <t>EVSP.11</t>
  </si>
  <si>
    <t>EVSP.12</t>
  </si>
  <si>
    <t>EVSP.13</t>
  </si>
  <si>
    <t>EVSP.14</t>
  </si>
  <si>
    <t>EVSP.15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</si>
</sst>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8"/>
      <color indexed="36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9"/>
      <color indexed="10"/>
      <name val="Bookman Old Style"/>
      <family val="1"/>
    </font>
    <font>
      <sz val="13"/>
      <name val="Bookman Old Style"/>
      <family val="1"/>
    </font>
    <font>
      <sz val="12"/>
      <color indexed="8"/>
      <name val="Bookman Old Style"/>
      <family val="1"/>
    </font>
    <font>
      <sz val="11"/>
      <color indexed="8"/>
      <name val="Bookman Old Style"/>
      <family val="1"/>
    </font>
    <font>
      <sz val="10"/>
      <color indexed="10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9"/>
      <color rgb="FFFF0000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sz val="10"/>
      <color rgb="FFFF0000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medium"/>
      <bottom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double">
        <color rgb="FFFF0000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9" fillId="38" borderId="0" applyNumberFormat="0" applyBorder="0" applyAlignment="0" applyProtection="0"/>
    <xf numFmtId="0" fontId="4" fillId="39" borderId="1" applyNumberFormat="0" applyAlignment="0" applyProtection="0"/>
    <xf numFmtId="0" fontId="60" fillId="40" borderId="2" applyNumberFormat="0" applyAlignment="0" applyProtection="0"/>
    <xf numFmtId="0" fontId="61" fillId="41" borderId="3" applyNumberFormat="0" applyAlignment="0" applyProtection="0"/>
    <xf numFmtId="0" fontId="62" fillId="0" borderId="4" applyNumberFormat="0" applyFill="0" applyAlignment="0" applyProtection="0"/>
    <xf numFmtId="0" fontId="5" fillId="42" borderId="5" applyNumberFormat="0" applyAlignment="0" applyProtection="0"/>
    <xf numFmtId="0" fontId="63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65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6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67" fillId="40" borderId="1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64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wrapText="1"/>
    </xf>
    <xf numFmtId="0" fontId="72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74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74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0" borderId="19" xfId="0" applyNumberFormat="1" applyFont="1" applyFill="1" applyBorder="1" applyAlignment="1">
      <alignment horizontal="center"/>
    </xf>
    <xf numFmtId="0" fontId="74" fillId="11" borderId="0" xfId="0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5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0" fontId="72" fillId="11" borderId="18" xfId="0" applyFont="1" applyFill="1" applyBorder="1" applyAlignment="1">
      <alignment horizontal="center" vertical="center"/>
    </xf>
    <xf numFmtId="2" fontId="76" fillId="11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5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2" fontId="29" fillId="55" borderId="21" xfId="0" applyNumberFormat="1" applyFont="1" applyFill="1" applyBorder="1" applyAlignment="1">
      <alignment horizont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77" fillId="55" borderId="0" xfId="0" applyFont="1" applyFill="1" applyBorder="1" applyAlignment="1">
      <alignment vertical="center"/>
    </xf>
    <xf numFmtId="167" fontId="20" fillId="55" borderId="23" xfId="0" applyNumberFormat="1" applyFont="1" applyFill="1" applyBorder="1" applyAlignment="1">
      <alignment horizontal="center" vertical="center"/>
    </xf>
    <xf numFmtId="0" fontId="72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47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3" fillId="55" borderId="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/>
    </xf>
    <xf numFmtId="167" fontId="19" fillId="55" borderId="23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72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0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0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4" fillId="55" borderId="0" xfId="0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3" xfId="0" applyNumberFormat="1" applyFont="1" applyFill="1" applyBorder="1" applyAlignment="1">
      <alignment/>
    </xf>
    <xf numFmtId="2" fontId="23" fillId="55" borderId="2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3" xfId="83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2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43" fillId="55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1" xfId="0" applyNumberFormat="1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 vertical="center"/>
    </xf>
    <xf numFmtId="4" fontId="35" fillId="11" borderId="0" xfId="0" applyNumberFormat="1" applyFont="1" applyFill="1" applyAlignment="1">
      <alignment horizontal="center" vertical="center" wrapText="1"/>
    </xf>
    <xf numFmtId="0" fontId="74" fillId="54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74" fillId="54" borderId="0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54" borderId="18" xfId="0" applyFont="1" applyFill="1" applyBorder="1" applyAlignment="1">
      <alignment horizontal="center"/>
    </xf>
    <xf numFmtId="4" fontId="34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2" fontId="26" fillId="0" borderId="19" xfId="0" applyNumberFormat="1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 wrapText="1"/>
    </xf>
    <xf numFmtId="0" fontId="80" fillId="0" borderId="0" xfId="0" applyFont="1" applyFill="1" applyAlignment="1">
      <alignment horizontal="center"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vertical="center"/>
    </xf>
    <xf numFmtId="0" fontId="21" fillId="0" borderId="21" xfId="0" applyFont="1" applyFill="1" applyBorder="1" applyAlignment="1">
      <alignment horizontal="center"/>
    </xf>
    <xf numFmtId="167" fontId="20" fillId="54" borderId="20" xfId="83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73" fillId="11" borderId="18" xfId="0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 horizontal="left" vertical="center" wrapText="1"/>
    </xf>
    <xf numFmtId="0" fontId="33" fillId="54" borderId="0" xfId="0" applyFont="1" applyFill="1" applyBorder="1" applyAlignment="1">
      <alignment horizontal="center" vertical="center"/>
    </xf>
    <xf numFmtId="2" fontId="50" fillId="0" borderId="19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 wrapText="1"/>
    </xf>
    <xf numFmtId="0" fontId="45" fillId="0" borderId="22" xfId="0" applyFont="1" applyFill="1" applyBorder="1" applyAlignment="1">
      <alignment horizontal="center" vertical="center" wrapText="1"/>
    </xf>
    <xf numFmtId="167" fontId="19" fillId="0" borderId="22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52" fillId="0" borderId="0" xfId="0" applyFont="1" applyFill="1" applyAlignment="1">
      <alignment horizontal="center" vertical="center"/>
    </xf>
    <xf numFmtId="0" fontId="52" fillId="54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33" fillId="11" borderId="0" xfId="0" applyFont="1" applyFill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left" vertical="center" wrapText="1"/>
    </xf>
    <xf numFmtId="0" fontId="82" fillId="0" borderId="0" xfId="0" applyFont="1" applyFill="1" applyAlignment="1">
      <alignment horizontal="center" vertical="center" wrapText="1"/>
    </xf>
    <xf numFmtId="167" fontId="8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167" fontId="20" fillId="0" borderId="18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6" fillId="11" borderId="18" xfId="0" applyFont="1" applyFill="1" applyBorder="1" applyAlignment="1">
      <alignment horizontal="center"/>
    </xf>
    <xf numFmtId="167" fontId="19" fillId="11" borderId="0" xfId="0" applyNumberFormat="1" applyFont="1" applyFill="1" applyBorder="1" applyAlignment="1">
      <alignment horizontal="center" vertical="center"/>
    </xf>
    <xf numFmtId="0" fontId="36" fillId="11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72" fillId="11" borderId="0" xfId="0" applyFont="1" applyFill="1" applyAlignment="1">
      <alignment horizontal="center" vertical="center"/>
    </xf>
    <xf numFmtId="167" fontId="21" fillId="0" borderId="18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4" fontId="35" fillId="11" borderId="0" xfId="0" applyNumberFormat="1" applyFont="1" applyFill="1" applyAlignment="1">
      <alignment vertical="center" wrapText="1"/>
    </xf>
    <xf numFmtId="0" fontId="74" fillId="0" borderId="0" xfId="0" applyFont="1" applyFill="1" applyBorder="1" applyAlignment="1">
      <alignment vertical="center" wrapText="1"/>
    </xf>
    <xf numFmtId="0" fontId="19" fillId="11" borderId="0" xfId="0" applyFont="1" applyFill="1" applyAlignment="1">
      <alignment horizontal="center" vertical="center"/>
    </xf>
    <xf numFmtId="0" fontId="35" fillId="11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/>
    </xf>
    <xf numFmtId="167" fontId="34" fillId="11" borderId="0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left" vertical="top"/>
    </xf>
    <xf numFmtId="0" fontId="72" fillId="0" borderId="0" xfId="0" applyFont="1" applyFill="1" applyBorder="1" applyAlignment="1">
      <alignment horizontal="center" vertical="center"/>
    </xf>
    <xf numFmtId="0" fontId="73" fillId="0" borderId="0" xfId="0" applyFont="1" applyFill="1" applyAlignment="1">
      <alignment vertical="top"/>
    </xf>
    <xf numFmtId="0" fontId="35" fillId="11" borderId="25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34" fillId="11" borderId="0" xfId="0" applyFont="1" applyFill="1" applyBorder="1" applyAlignment="1">
      <alignment horizontal="center" vertical="center"/>
    </xf>
    <xf numFmtId="0" fontId="34" fillId="54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84" fillId="0" borderId="0" xfId="0" applyFont="1" applyFill="1" applyAlignment="1">
      <alignment/>
    </xf>
    <xf numFmtId="0" fontId="35" fillId="0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top"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558"/>
  <sheetViews>
    <sheetView tabSelected="1" zoomScale="90" zoomScaleNormal="90" zoomScalePageLayoutView="70" workbookViewId="0" topLeftCell="A518">
      <selection activeCell="O528" sqref="O528"/>
    </sheetView>
  </sheetViews>
  <sheetFormatPr defaultColWidth="11.28125" defaultRowHeight="12.75" customHeight="1"/>
  <cols>
    <col min="1" max="1" width="8.421875" style="3" customWidth="1"/>
    <col min="2" max="2" width="3.421875" style="3" customWidth="1"/>
    <col min="3" max="4" width="2.421875" style="3" customWidth="1"/>
    <col min="5" max="5" width="34.7109375" style="7" customWidth="1"/>
    <col min="6" max="6" width="19.8515625" style="2" customWidth="1"/>
    <col min="7" max="7" width="14.7109375" style="2" customWidth="1"/>
    <col min="8" max="8" width="13.28125" style="2" customWidth="1"/>
    <col min="9" max="9" width="14.14062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4" width="18.28125" style="2" customWidth="1"/>
    <col min="15" max="15" width="18.140625" style="2" customWidth="1"/>
    <col min="16" max="16384" width="11.28125" style="2" customWidth="1"/>
  </cols>
  <sheetData>
    <row r="1" spans="1:13" ht="15" customHeight="1">
      <c r="A1" s="274" t="s">
        <v>10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15" customHeight="1">
      <c r="A2" s="274" t="s">
        <v>450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ht="15" customHeight="1">
      <c r="A3" s="274" t="s">
        <v>487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3" ht="15" customHeight="1">
      <c r="A4" s="275" t="s">
        <v>286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</row>
    <row r="5" spans="1:14" ht="24" customHeight="1">
      <c r="A5" s="45" t="s">
        <v>8</v>
      </c>
      <c r="B5" s="45" t="s">
        <v>25</v>
      </c>
      <c r="C5" s="45" t="s">
        <v>19</v>
      </c>
      <c r="D5" s="45" t="s">
        <v>20</v>
      </c>
      <c r="E5" s="46" t="s">
        <v>0</v>
      </c>
      <c r="F5" s="45" t="s">
        <v>1</v>
      </c>
      <c r="G5" s="45" t="s">
        <v>2</v>
      </c>
      <c r="H5" s="45" t="s">
        <v>3</v>
      </c>
      <c r="I5" s="45" t="s">
        <v>4</v>
      </c>
      <c r="J5" s="82" t="s">
        <v>76</v>
      </c>
      <c r="K5" s="189" t="s">
        <v>317</v>
      </c>
      <c r="L5" s="46" t="s">
        <v>5</v>
      </c>
      <c r="M5" s="47" t="s">
        <v>6</v>
      </c>
      <c r="N5" s="204"/>
    </row>
    <row r="6" spans="1:15" ht="45" customHeight="1" thickBot="1">
      <c r="A6" s="5" t="s">
        <v>488</v>
      </c>
      <c r="B6" s="5">
        <v>1</v>
      </c>
      <c r="C6" s="5">
        <v>1</v>
      </c>
      <c r="D6" s="5"/>
      <c r="E6" s="81" t="s">
        <v>425</v>
      </c>
      <c r="F6" s="32" t="s">
        <v>35</v>
      </c>
      <c r="G6" s="38">
        <v>9930</v>
      </c>
      <c r="H6" s="38">
        <v>420</v>
      </c>
      <c r="I6" s="35"/>
      <c r="J6" s="35"/>
      <c r="K6" s="35"/>
      <c r="L6" s="35">
        <f>G6-H6</f>
        <v>9510</v>
      </c>
      <c r="M6" s="6"/>
      <c r="N6" s="38"/>
      <c r="O6" s="206"/>
    </row>
    <row r="7" spans="1:15" ht="45" customHeight="1" thickBot="1">
      <c r="A7" s="5" t="s">
        <v>489</v>
      </c>
      <c r="B7" s="5">
        <v>1</v>
      </c>
      <c r="C7" s="5">
        <v>1</v>
      </c>
      <c r="D7" s="5"/>
      <c r="E7" s="81" t="s">
        <v>403</v>
      </c>
      <c r="F7" s="32" t="s">
        <v>35</v>
      </c>
      <c r="G7" s="38">
        <v>9930</v>
      </c>
      <c r="H7" s="38">
        <v>420</v>
      </c>
      <c r="I7" s="35"/>
      <c r="J7" s="35"/>
      <c r="K7" s="35"/>
      <c r="L7" s="35">
        <f aca="true" t="shared" si="0" ref="L7:L14">G7-H7</f>
        <v>9510</v>
      </c>
      <c r="M7" s="9"/>
      <c r="N7" s="38"/>
      <c r="O7" s="206"/>
    </row>
    <row r="8" spans="1:15" ht="45" customHeight="1" thickBot="1">
      <c r="A8" s="5" t="s">
        <v>490</v>
      </c>
      <c r="B8" s="5">
        <v>1</v>
      </c>
      <c r="C8" s="5"/>
      <c r="D8" s="5">
        <v>1</v>
      </c>
      <c r="E8" s="81" t="s">
        <v>404</v>
      </c>
      <c r="F8" s="32" t="s">
        <v>35</v>
      </c>
      <c r="G8" s="38">
        <v>9930</v>
      </c>
      <c r="H8" s="38">
        <v>420</v>
      </c>
      <c r="I8" s="35"/>
      <c r="J8" s="35"/>
      <c r="K8" s="35"/>
      <c r="L8" s="35">
        <f t="shared" si="0"/>
        <v>9510</v>
      </c>
      <c r="M8" s="9"/>
      <c r="N8" s="38"/>
      <c r="O8" s="206"/>
    </row>
    <row r="9" spans="1:15" ht="45" customHeight="1" thickBot="1">
      <c r="A9" s="5" t="s">
        <v>491</v>
      </c>
      <c r="B9" s="5">
        <v>1</v>
      </c>
      <c r="C9" s="5"/>
      <c r="D9" s="5">
        <v>1</v>
      </c>
      <c r="E9" s="81" t="s">
        <v>405</v>
      </c>
      <c r="F9" s="34" t="s">
        <v>391</v>
      </c>
      <c r="G9" s="35">
        <v>9930</v>
      </c>
      <c r="H9" s="35">
        <v>420</v>
      </c>
      <c r="I9" s="35"/>
      <c r="J9" s="35"/>
      <c r="K9" s="35"/>
      <c r="L9" s="35">
        <f t="shared" si="0"/>
        <v>9510</v>
      </c>
      <c r="M9" s="9"/>
      <c r="N9" s="38"/>
      <c r="O9" s="206"/>
    </row>
    <row r="10" spans="1:15" ht="45" customHeight="1" thickBot="1">
      <c r="A10" s="5" t="s">
        <v>492</v>
      </c>
      <c r="B10" s="5">
        <v>1</v>
      </c>
      <c r="C10" s="5">
        <v>1</v>
      </c>
      <c r="D10" s="5"/>
      <c r="E10" s="81" t="s">
        <v>406</v>
      </c>
      <c r="F10" s="32" t="s">
        <v>35</v>
      </c>
      <c r="G10" s="38">
        <v>9930</v>
      </c>
      <c r="H10" s="38">
        <v>420</v>
      </c>
      <c r="I10" s="35"/>
      <c r="J10" s="35"/>
      <c r="K10" s="35"/>
      <c r="L10" s="35">
        <f t="shared" si="0"/>
        <v>9510</v>
      </c>
      <c r="M10" s="9"/>
      <c r="N10" s="38"/>
      <c r="O10" s="206"/>
    </row>
    <row r="11" spans="1:15" ht="45" customHeight="1" thickBot="1">
      <c r="A11" s="5" t="s">
        <v>493</v>
      </c>
      <c r="B11" s="5">
        <v>1</v>
      </c>
      <c r="C11" s="5">
        <v>1</v>
      </c>
      <c r="D11" s="5"/>
      <c r="E11" s="81" t="s">
        <v>407</v>
      </c>
      <c r="F11" s="32" t="s">
        <v>35</v>
      </c>
      <c r="G11" s="38">
        <v>9930</v>
      </c>
      <c r="H11" s="38">
        <v>420</v>
      </c>
      <c r="I11" s="35"/>
      <c r="J11" s="35"/>
      <c r="K11" s="35"/>
      <c r="L11" s="35">
        <f t="shared" si="0"/>
        <v>9510</v>
      </c>
      <c r="M11" s="9"/>
      <c r="N11" s="38"/>
      <c r="O11" s="206"/>
    </row>
    <row r="12" spans="1:15" ht="45" customHeight="1" thickBot="1">
      <c r="A12" s="5" t="s">
        <v>494</v>
      </c>
      <c r="B12" s="5">
        <v>1</v>
      </c>
      <c r="C12" s="5"/>
      <c r="D12" s="5">
        <v>1</v>
      </c>
      <c r="E12" s="81" t="s">
        <v>408</v>
      </c>
      <c r="F12" s="32" t="s">
        <v>35</v>
      </c>
      <c r="G12" s="38">
        <v>9930</v>
      </c>
      <c r="H12" s="38">
        <v>420</v>
      </c>
      <c r="I12" s="35"/>
      <c r="J12" s="35"/>
      <c r="K12" s="35"/>
      <c r="L12" s="35">
        <f t="shared" si="0"/>
        <v>9510</v>
      </c>
      <c r="M12" s="9"/>
      <c r="N12" s="38"/>
      <c r="O12" s="206"/>
    </row>
    <row r="13" spans="1:23" ht="45" customHeight="1" thickBot="1">
      <c r="A13" s="5" t="s">
        <v>495</v>
      </c>
      <c r="B13" s="5">
        <v>1</v>
      </c>
      <c r="C13" s="5">
        <v>1</v>
      </c>
      <c r="D13" s="5"/>
      <c r="E13" s="81" t="s">
        <v>409</v>
      </c>
      <c r="F13" s="32" t="s">
        <v>35</v>
      </c>
      <c r="G13" s="38">
        <v>9930</v>
      </c>
      <c r="H13" s="38">
        <v>420</v>
      </c>
      <c r="I13" s="35"/>
      <c r="J13" s="35"/>
      <c r="K13" s="35"/>
      <c r="L13" s="35">
        <f t="shared" si="0"/>
        <v>9510</v>
      </c>
      <c r="M13" s="9"/>
      <c r="N13" s="38"/>
      <c r="O13" s="206"/>
      <c r="W13" s="2" t="s">
        <v>322</v>
      </c>
    </row>
    <row r="14" spans="1:15" ht="45" customHeight="1" thickBot="1">
      <c r="A14" s="5" t="s">
        <v>496</v>
      </c>
      <c r="B14" s="5">
        <v>1</v>
      </c>
      <c r="C14" s="5">
        <v>1</v>
      </c>
      <c r="D14" s="5"/>
      <c r="E14" s="81" t="s">
        <v>410</v>
      </c>
      <c r="F14" s="32" t="s">
        <v>35</v>
      </c>
      <c r="G14" s="38">
        <v>9930</v>
      </c>
      <c r="H14" s="38">
        <v>420</v>
      </c>
      <c r="I14" s="178"/>
      <c r="J14" s="178"/>
      <c r="K14" s="178"/>
      <c r="L14" s="35">
        <f t="shared" si="0"/>
        <v>9510</v>
      </c>
      <c r="M14" s="9"/>
      <c r="N14" s="38"/>
      <c r="O14" s="206"/>
    </row>
    <row r="15" spans="1:13" ht="25.5" customHeight="1" thickTop="1">
      <c r="A15" s="104"/>
      <c r="B15" s="110">
        <f>SUM(B6:B14)</f>
        <v>9</v>
      </c>
      <c r="C15" s="110">
        <f>SUM(C6:C14)</f>
        <v>6</v>
      </c>
      <c r="D15" s="110">
        <f>SUM(D6:D14)</f>
        <v>3</v>
      </c>
      <c r="E15" s="111"/>
      <c r="F15" s="110" t="s">
        <v>7</v>
      </c>
      <c r="G15" s="120">
        <f aca="true" t="shared" si="1" ref="G15:L15">SUM(G6:G14)</f>
        <v>89370</v>
      </c>
      <c r="H15" s="120">
        <f t="shared" si="1"/>
        <v>3780</v>
      </c>
      <c r="I15" s="120">
        <f t="shared" si="1"/>
        <v>0</v>
      </c>
      <c r="J15" s="120">
        <f t="shared" si="1"/>
        <v>0</v>
      </c>
      <c r="K15" s="120">
        <f t="shared" si="1"/>
        <v>0</v>
      </c>
      <c r="L15" s="120">
        <f t="shared" si="1"/>
        <v>85590</v>
      </c>
      <c r="M15" s="113"/>
    </row>
    <row r="16" spans="1:13" ht="15" customHeight="1">
      <c r="A16" s="274" t="s">
        <v>10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</row>
    <row r="17" spans="1:13" ht="15" customHeight="1">
      <c r="A17" s="274" t="str">
        <f>A2</f>
        <v>ADMINISTRACIÓN 2018-2021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</row>
    <row r="18" spans="1:13" ht="15" customHeight="1">
      <c r="A18" s="274" t="str">
        <f>A3</f>
        <v>Nómina que corresponde a la 1RA (primera) quincena del mes de Enero de 2019.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</row>
    <row r="19" spans="1:13" ht="15" customHeight="1">
      <c r="A19" s="275" t="s">
        <v>285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</row>
    <row r="20" spans="1:13" ht="24.75" customHeight="1">
      <c r="A20" s="47" t="str">
        <f>A5</f>
        <v>O.G</v>
      </c>
      <c r="B20" s="45" t="s">
        <v>25</v>
      </c>
      <c r="C20" s="45" t="s">
        <v>19</v>
      </c>
      <c r="D20" s="45" t="s">
        <v>20</v>
      </c>
      <c r="E20" s="48" t="str">
        <f>E5</f>
        <v>NOMBRE</v>
      </c>
      <c r="F20" s="47" t="str">
        <f>F5</f>
        <v>PUESTO</v>
      </c>
      <c r="G20" s="47" t="str">
        <f>G5</f>
        <v>SUELDO</v>
      </c>
      <c r="H20" s="47" t="str">
        <f>H5</f>
        <v>RETENCION</v>
      </c>
      <c r="I20" s="47" t="str">
        <f>I5</f>
        <v>S.E.</v>
      </c>
      <c r="J20" s="82" t="s">
        <v>76</v>
      </c>
      <c r="K20" s="189" t="s">
        <v>317</v>
      </c>
      <c r="L20" s="47" t="str">
        <f>L5</f>
        <v>SUELDO NETO</v>
      </c>
      <c r="M20" s="47" t="str">
        <f>M5</f>
        <v>FIRMA</v>
      </c>
    </row>
    <row r="21" spans="1:15" ht="45" customHeight="1" thickBot="1">
      <c r="A21" s="55" t="s">
        <v>497</v>
      </c>
      <c r="B21" s="55">
        <v>1</v>
      </c>
      <c r="C21" s="55">
        <v>1</v>
      </c>
      <c r="D21" s="55"/>
      <c r="E21" s="58" t="s">
        <v>392</v>
      </c>
      <c r="F21" s="59" t="s">
        <v>393</v>
      </c>
      <c r="G21" s="56">
        <v>25945</v>
      </c>
      <c r="H21" s="56">
        <v>1320</v>
      </c>
      <c r="I21" s="56"/>
      <c r="J21" s="56"/>
      <c r="K21" s="56"/>
      <c r="L21" s="56">
        <f>G21-H21+I21+J21+K21</f>
        <v>24625</v>
      </c>
      <c r="M21" s="75"/>
      <c r="N21" s="38"/>
      <c r="O21" s="206"/>
    </row>
    <row r="22" spans="1:15" ht="45" customHeight="1" thickBot="1">
      <c r="A22" s="5" t="s">
        <v>498</v>
      </c>
      <c r="B22" s="5">
        <v>1</v>
      </c>
      <c r="C22" s="5"/>
      <c r="D22" s="5">
        <v>1</v>
      </c>
      <c r="E22" s="30" t="s">
        <v>411</v>
      </c>
      <c r="F22" s="32" t="s">
        <v>12</v>
      </c>
      <c r="G22" s="35">
        <v>4110</v>
      </c>
      <c r="H22" s="35"/>
      <c r="I22" s="35">
        <v>90</v>
      </c>
      <c r="J22" s="35"/>
      <c r="K22" s="35"/>
      <c r="L22" s="35">
        <f>G22-H22+I22+J22+K22</f>
        <v>4200</v>
      </c>
      <c r="M22" s="6"/>
      <c r="N22" s="38"/>
      <c r="O22" s="206"/>
    </row>
    <row r="23" spans="1:15" ht="45" customHeight="1" thickBot="1">
      <c r="A23" s="5" t="s">
        <v>499</v>
      </c>
      <c r="B23" s="5">
        <v>1</v>
      </c>
      <c r="C23" s="5"/>
      <c r="D23" s="5">
        <v>1</v>
      </c>
      <c r="E23" s="30" t="s">
        <v>11</v>
      </c>
      <c r="F23" s="32" t="s">
        <v>12</v>
      </c>
      <c r="G23" s="35">
        <v>7875</v>
      </c>
      <c r="H23" s="35">
        <v>460</v>
      </c>
      <c r="I23" s="35"/>
      <c r="J23" s="35"/>
      <c r="K23" s="35"/>
      <c r="L23" s="35">
        <f>G23-H23+I23+J23+K23</f>
        <v>7415</v>
      </c>
      <c r="M23" s="6"/>
      <c r="N23" s="38"/>
      <c r="O23" s="206"/>
    </row>
    <row r="24" spans="1:15" ht="45" customHeight="1" thickBot="1">
      <c r="A24" s="5" t="s">
        <v>500</v>
      </c>
      <c r="B24" s="5">
        <v>1</v>
      </c>
      <c r="C24" s="5"/>
      <c r="D24" s="5">
        <v>1</v>
      </c>
      <c r="E24" s="30" t="s">
        <v>415</v>
      </c>
      <c r="F24" s="32" t="s">
        <v>313</v>
      </c>
      <c r="G24" s="35">
        <v>4110</v>
      </c>
      <c r="H24" s="35"/>
      <c r="I24" s="35">
        <v>90</v>
      </c>
      <c r="J24" s="35"/>
      <c r="K24" s="35"/>
      <c r="L24" s="35">
        <f>G24-H24+I24+J24+K24</f>
        <v>4200</v>
      </c>
      <c r="M24" s="9"/>
      <c r="N24" s="38"/>
      <c r="O24" s="206"/>
    </row>
    <row r="25" spans="1:15" ht="45" customHeight="1" thickBot="1">
      <c r="A25" s="5" t="s">
        <v>501</v>
      </c>
      <c r="B25" s="5">
        <v>1</v>
      </c>
      <c r="C25" s="5">
        <v>1</v>
      </c>
      <c r="D25" s="5"/>
      <c r="E25" s="244" t="s">
        <v>423</v>
      </c>
      <c r="F25" s="34" t="s">
        <v>424</v>
      </c>
      <c r="G25" s="148">
        <v>6615</v>
      </c>
      <c r="H25" s="148">
        <v>300</v>
      </c>
      <c r="I25" s="148"/>
      <c r="J25" s="148"/>
      <c r="K25" s="148"/>
      <c r="L25" s="148">
        <f>G25-H25+I25+J25+K25</f>
        <v>6315</v>
      </c>
      <c r="M25" s="9"/>
      <c r="N25" s="38"/>
      <c r="O25" s="206"/>
    </row>
    <row r="26" spans="1:13" ht="25.5" customHeight="1" thickTop="1">
      <c r="A26" s="114"/>
      <c r="B26" s="110">
        <f>SUM(B21:B25)</f>
        <v>5</v>
      </c>
      <c r="C26" s="110">
        <f>SUM(C21:C25)</f>
        <v>2</v>
      </c>
      <c r="D26" s="110">
        <f>SUM(D21:D25)</f>
        <v>3</v>
      </c>
      <c r="E26" s="115"/>
      <c r="F26" s="110" t="s">
        <v>7</v>
      </c>
      <c r="G26" s="108">
        <f>SUM(G21:G25)</f>
        <v>48655</v>
      </c>
      <c r="H26" s="108">
        <f>SUM(H21:H25)</f>
        <v>2080</v>
      </c>
      <c r="I26" s="108">
        <f>SUM(I21:I25)</f>
        <v>180</v>
      </c>
      <c r="J26" s="108">
        <f>SUM(J21:J25)</f>
        <v>0</v>
      </c>
      <c r="K26" s="108">
        <f>SUM(K21:K25)</f>
        <v>0</v>
      </c>
      <c r="L26" s="108">
        <f>SUM(L21:L25)</f>
        <v>46755</v>
      </c>
      <c r="M26" s="116"/>
    </row>
    <row r="27" spans="1:13" ht="15" customHeight="1">
      <c r="A27" s="274" t="s">
        <v>10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</row>
    <row r="28" spans="1:13" ht="15" customHeight="1">
      <c r="A28" s="274" t="str">
        <f>A2</f>
        <v>ADMINISTRACIÓN 2018-2021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</row>
    <row r="29" spans="1:13" ht="15" customHeight="1">
      <c r="A29" s="274" t="str">
        <f>A3</f>
        <v>Nómina que corresponde a la 1RA (primera) quincena del mes de Enero de 2019.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</row>
    <row r="30" spans="1:13" ht="15" customHeight="1">
      <c r="A30" s="275" t="s">
        <v>303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</row>
    <row r="31" spans="1:13" ht="24.75" customHeight="1">
      <c r="A31" s="49" t="s">
        <v>8</v>
      </c>
      <c r="B31" s="45" t="s">
        <v>25</v>
      </c>
      <c r="C31" s="45" t="s">
        <v>19</v>
      </c>
      <c r="D31" s="45" t="s">
        <v>20</v>
      </c>
      <c r="E31" s="49" t="s">
        <v>0</v>
      </c>
      <c r="F31" s="49" t="s">
        <v>1</v>
      </c>
      <c r="G31" s="49" t="s">
        <v>2</v>
      </c>
      <c r="H31" s="49" t="s">
        <v>3</v>
      </c>
      <c r="I31" s="49" t="s">
        <v>4</v>
      </c>
      <c r="J31" s="82" t="s">
        <v>76</v>
      </c>
      <c r="K31" s="189" t="s">
        <v>317</v>
      </c>
      <c r="L31" s="49" t="s">
        <v>5</v>
      </c>
      <c r="M31" s="49" t="s">
        <v>6</v>
      </c>
    </row>
    <row r="32" spans="1:15" ht="54" customHeight="1" thickBot="1">
      <c r="A32" s="55" t="s">
        <v>502</v>
      </c>
      <c r="B32" s="55">
        <v>1</v>
      </c>
      <c r="C32" s="55"/>
      <c r="D32" s="55">
        <v>1</v>
      </c>
      <c r="E32" s="58" t="s">
        <v>394</v>
      </c>
      <c r="F32" s="74" t="s">
        <v>395</v>
      </c>
      <c r="G32" s="56">
        <v>17030</v>
      </c>
      <c r="H32" s="56">
        <v>950</v>
      </c>
      <c r="I32" s="56"/>
      <c r="J32" s="56"/>
      <c r="K32" s="56"/>
      <c r="L32" s="56">
        <f>G32-H32+I32</f>
        <v>16080</v>
      </c>
      <c r="M32" s="75"/>
      <c r="N32" s="38"/>
      <c r="O32" s="206"/>
    </row>
    <row r="33" spans="1:15" ht="50.25" customHeight="1" thickBot="1">
      <c r="A33" s="5" t="s">
        <v>503</v>
      </c>
      <c r="B33" s="5">
        <v>1</v>
      </c>
      <c r="C33" s="5"/>
      <c r="D33" s="5">
        <v>1</v>
      </c>
      <c r="E33" s="30" t="s">
        <v>18</v>
      </c>
      <c r="F33" s="32" t="s">
        <v>12</v>
      </c>
      <c r="G33" s="38">
        <v>4550</v>
      </c>
      <c r="H33" s="38"/>
      <c r="I33" s="38">
        <v>110</v>
      </c>
      <c r="J33" s="38"/>
      <c r="K33" s="38"/>
      <c r="L33" s="38">
        <f>G33-H33+I33</f>
        <v>4660</v>
      </c>
      <c r="M33" s="9"/>
      <c r="N33" s="35"/>
      <c r="O33" s="206"/>
    </row>
    <row r="34" spans="1:15" ht="56.25" customHeight="1" thickBot="1">
      <c r="A34" s="5" t="s">
        <v>504</v>
      </c>
      <c r="B34" s="5">
        <v>1</v>
      </c>
      <c r="C34" s="5"/>
      <c r="D34" s="5">
        <v>1</v>
      </c>
      <c r="E34" s="175" t="s">
        <v>16</v>
      </c>
      <c r="F34" s="85" t="s">
        <v>12</v>
      </c>
      <c r="G34" s="38">
        <v>4550</v>
      </c>
      <c r="H34" s="38"/>
      <c r="I34" s="38">
        <v>110</v>
      </c>
      <c r="J34" s="38"/>
      <c r="K34" s="38"/>
      <c r="L34" s="38">
        <f>G34-H34+I34</f>
        <v>4660</v>
      </c>
      <c r="M34" s="6"/>
      <c r="N34" s="35"/>
      <c r="O34" s="206"/>
    </row>
    <row r="35" spans="1:15" s="10" customFormat="1" ht="51" customHeight="1" thickBot="1">
      <c r="A35" s="13" t="s">
        <v>505</v>
      </c>
      <c r="B35" s="13">
        <v>1</v>
      </c>
      <c r="C35" s="13">
        <v>1</v>
      </c>
      <c r="D35" s="13"/>
      <c r="E35" s="81" t="s">
        <v>59</v>
      </c>
      <c r="F35" s="85" t="s">
        <v>60</v>
      </c>
      <c r="G35" s="38">
        <v>10480</v>
      </c>
      <c r="H35" s="38">
        <v>420</v>
      </c>
      <c r="I35" s="51"/>
      <c r="J35" s="51"/>
      <c r="K35" s="51"/>
      <c r="L35" s="38">
        <f>G35-H35+I35</f>
        <v>10060</v>
      </c>
      <c r="M35" s="9"/>
      <c r="N35" s="35"/>
      <c r="O35" s="206"/>
    </row>
    <row r="36" spans="1:13" ht="25.5" customHeight="1" thickTop="1">
      <c r="A36" s="104"/>
      <c r="B36" s="110">
        <f>SUM(B32:B35)</f>
        <v>4</v>
      </c>
      <c r="C36" s="110">
        <f>SUM(C32:C35)</f>
        <v>1</v>
      </c>
      <c r="D36" s="110">
        <f>SUM(D32:D35)</f>
        <v>3</v>
      </c>
      <c r="E36" s="105"/>
      <c r="F36" s="110" t="s">
        <v>7</v>
      </c>
      <c r="G36" s="120">
        <f aca="true" t="shared" si="2" ref="G36:L36">SUM(G32:G35)</f>
        <v>36610</v>
      </c>
      <c r="H36" s="120">
        <f t="shared" si="2"/>
        <v>1370</v>
      </c>
      <c r="I36" s="120">
        <f t="shared" si="2"/>
        <v>220</v>
      </c>
      <c r="J36" s="120">
        <f t="shared" si="2"/>
        <v>0</v>
      </c>
      <c r="K36" s="120">
        <f t="shared" si="2"/>
        <v>0</v>
      </c>
      <c r="L36" s="120">
        <f t="shared" si="2"/>
        <v>35460</v>
      </c>
      <c r="M36" s="113"/>
    </row>
    <row r="37" spans="1:15" ht="15" customHeight="1">
      <c r="A37" s="272" t="s">
        <v>10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0"/>
      <c r="O37" s="20"/>
    </row>
    <row r="38" spans="1:13" ht="15" customHeight="1">
      <c r="A38" s="272" t="s">
        <v>450</v>
      </c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</row>
    <row r="39" spans="1:13" ht="15" customHeight="1">
      <c r="A39" s="272" t="str">
        <f>A3</f>
        <v>Nómina que corresponde a la 1RA (primera) quincena del mes de Enero de 2019.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</row>
    <row r="40" spans="1:13" ht="15" customHeight="1">
      <c r="A40" s="273" t="s">
        <v>304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</row>
    <row r="41" spans="1:13" ht="24.75" customHeight="1">
      <c r="A41" s="49" t="s">
        <v>8</v>
      </c>
      <c r="B41" s="45" t="s">
        <v>25</v>
      </c>
      <c r="C41" s="45" t="s">
        <v>19</v>
      </c>
      <c r="D41" s="45" t="s">
        <v>20</v>
      </c>
      <c r="E41" s="49" t="s">
        <v>0</v>
      </c>
      <c r="F41" s="49" t="s">
        <v>1</v>
      </c>
      <c r="G41" s="49" t="s">
        <v>2</v>
      </c>
      <c r="H41" s="49" t="s">
        <v>3</v>
      </c>
      <c r="I41" s="49" t="s">
        <v>4</v>
      </c>
      <c r="J41" s="82" t="s">
        <v>76</v>
      </c>
      <c r="K41" s="189" t="s">
        <v>317</v>
      </c>
      <c r="L41" s="49" t="s">
        <v>5</v>
      </c>
      <c r="M41" s="49" t="s">
        <v>6</v>
      </c>
    </row>
    <row r="42" spans="1:15" ht="51" customHeight="1" thickBot="1">
      <c r="A42" s="55" t="s">
        <v>506</v>
      </c>
      <c r="B42" s="55">
        <v>1</v>
      </c>
      <c r="C42" s="55">
        <v>1</v>
      </c>
      <c r="D42" s="55"/>
      <c r="E42" s="57" t="s">
        <v>29</v>
      </c>
      <c r="F42" s="59" t="s">
        <v>360</v>
      </c>
      <c r="G42" s="56">
        <v>17030</v>
      </c>
      <c r="H42" s="56">
        <v>950</v>
      </c>
      <c r="I42" s="56"/>
      <c r="J42" s="56"/>
      <c r="K42" s="56"/>
      <c r="L42" s="56">
        <f>G42-H42+I42+K42</f>
        <v>16080</v>
      </c>
      <c r="M42" s="211"/>
      <c r="N42" s="38"/>
      <c r="O42" s="206"/>
    </row>
    <row r="43" spans="1:13" ht="15" customHeight="1">
      <c r="A43" s="277" t="s">
        <v>235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</row>
    <row r="44" spans="1:13" ht="24.75" customHeight="1">
      <c r="A44" s="49" t="s">
        <v>8</v>
      </c>
      <c r="B44" s="45" t="s">
        <v>25</v>
      </c>
      <c r="C44" s="45" t="s">
        <v>19</v>
      </c>
      <c r="D44" s="45" t="s">
        <v>20</v>
      </c>
      <c r="E44" s="49" t="s">
        <v>0</v>
      </c>
      <c r="F44" s="49" t="s">
        <v>1</v>
      </c>
      <c r="G44" s="49" t="s">
        <v>2</v>
      </c>
      <c r="H44" s="49" t="s">
        <v>3</v>
      </c>
      <c r="I44" s="49" t="s">
        <v>4</v>
      </c>
      <c r="J44" s="82" t="s">
        <v>76</v>
      </c>
      <c r="K44" s="189" t="s">
        <v>317</v>
      </c>
      <c r="L44" s="49" t="s">
        <v>5</v>
      </c>
      <c r="M44" s="49" t="s">
        <v>6</v>
      </c>
    </row>
    <row r="45" spans="1:15" ht="51" customHeight="1" thickBot="1">
      <c r="A45" s="5" t="s">
        <v>507</v>
      </c>
      <c r="B45" s="5">
        <v>1</v>
      </c>
      <c r="C45" s="5"/>
      <c r="D45" s="5">
        <v>1</v>
      </c>
      <c r="E45" s="30" t="s">
        <v>387</v>
      </c>
      <c r="F45" s="31" t="s">
        <v>470</v>
      </c>
      <c r="G45" s="38">
        <v>4705</v>
      </c>
      <c r="H45" s="38"/>
      <c r="I45" s="38">
        <v>95</v>
      </c>
      <c r="L45" s="35">
        <f>G45-H45+I45</f>
        <v>4800</v>
      </c>
      <c r="M45" s="12"/>
      <c r="N45" s="38"/>
      <c r="O45" s="206"/>
    </row>
    <row r="46" spans="1:15" ht="51" customHeight="1" thickBot="1">
      <c r="A46" s="5" t="s">
        <v>508</v>
      </c>
      <c r="B46" s="5">
        <v>1</v>
      </c>
      <c r="C46" s="5"/>
      <c r="D46" s="5">
        <v>1</v>
      </c>
      <c r="E46" s="30" t="s">
        <v>30</v>
      </c>
      <c r="F46" s="63" t="s">
        <v>474</v>
      </c>
      <c r="G46" s="35">
        <v>4555</v>
      </c>
      <c r="H46" s="35"/>
      <c r="I46" s="35">
        <v>90</v>
      </c>
      <c r="J46" s="35"/>
      <c r="K46" s="35"/>
      <c r="L46" s="35">
        <f>G46-H46+I46</f>
        <v>4645</v>
      </c>
      <c r="M46" s="12"/>
      <c r="N46" s="35"/>
      <c r="O46" s="206"/>
    </row>
    <row r="47" spans="1:15" ht="51" customHeight="1" thickBot="1">
      <c r="A47" s="8" t="s">
        <v>509</v>
      </c>
      <c r="B47" s="8">
        <v>1</v>
      </c>
      <c r="C47" s="8"/>
      <c r="D47" s="8">
        <v>1</v>
      </c>
      <c r="E47" s="188" t="s">
        <v>43</v>
      </c>
      <c r="F47" s="76" t="s">
        <v>472</v>
      </c>
      <c r="G47" s="42">
        <v>6285</v>
      </c>
      <c r="H47" s="42">
        <v>210</v>
      </c>
      <c r="I47" s="42"/>
      <c r="J47" s="42"/>
      <c r="K47" s="42"/>
      <c r="L47" s="35">
        <f>G47-H47+I47</f>
        <v>6075</v>
      </c>
      <c r="M47" s="16"/>
      <c r="N47" s="35"/>
      <c r="O47" s="206"/>
    </row>
    <row r="48" spans="1:15" ht="51" customHeight="1" thickBot="1">
      <c r="A48" s="5" t="s">
        <v>510</v>
      </c>
      <c r="B48" s="5">
        <v>1</v>
      </c>
      <c r="C48" s="5"/>
      <c r="D48" s="5">
        <v>1</v>
      </c>
      <c r="E48" s="50" t="s">
        <v>24</v>
      </c>
      <c r="F48" s="63" t="s">
        <v>471</v>
      </c>
      <c r="G48" s="54">
        <v>5410</v>
      </c>
      <c r="H48" s="54">
        <v>150</v>
      </c>
      <c r="I48" s="54"/>
      <c r="J48" s="54"/>
      <c r="K48" s="54"/>
      <c r="L48" s="35">
        <f>G48-H48+I48</f>
        <v>5260</v>
      </c>
      <c r="M48" s="17"/>
      <c r="N48" s="35"/>
      <c r="O48" s="206"/>
    </row>
    <row r="49" spans="1:13" ht="25.5" customHeight="1" thickTop="1">
      <c r="A49" s="104"/>
      <c r="B49" s="104"/>
      <c r="C49" s="104"/>
      <c r="D49" s="104"/>
      <c r="E49" s="105"/>
      <c r="F49" s="119" t="s">
        <v>228</v>
      </c>
      <c r="G49" s="120">
        <f>SUM(G42:G48)</f>
        <v>37985</v>
      </c>
      <c r="H49" s="120">
        <f>SUM(H42:H48)</f>
        <v>1310</v>
      </c>
      <c r="I49" s="120">
        <f>SUM(I42:I48)</f>
        <v>185</v>
      </c>
      <c r="J49" s="120">
        <f>SUM(J42:J48)</f>
        <v>0</v>
      </c>
      <c r="K49" s="120">
        <f>SUM(K42:K48)</f>
        <v>0</v>
      </c>
      <c r="L49" s="120">
        <f>SUM(L42:L48)</f>
        <v>36860</v>
      </c>
      <c r="M49" s="116"/>
    </row>
    <row r="50" spans="1:13" ht="15.75" customHeight="1">
      <c r="A50" s="278" t="s">
        <v>236</v>
      </c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</row>
    <row r="51" spans="1:13" ht="24.75" customHeight="1">
      <c r="A51" s="49" t="s">
        <v>8</v>
      </c>
      <c r="B51" s="45" t="s">
        <v>25</v>
      </c>
      <c r="C51" s="45" t="s">
        <v>19</v>
      </c>
      <c r="D51" s="45" t="s">
        <v>20</v>
      </c>
      <c r="E51" s="49" t="s">
        <v>0</v>
      </c>
      <c r="F51" s="49" t="s">
        <v>1</v>
      </c>
      <c r="G51" s="49" t="s">
        <v>2</v>
      </c>
      <c r="H51" s="49" t="s">
        <v>3</v>
      </c>
      <c r="I51" s="49" t="s">
        <v>4</v>
      </c>
      <c r="J51" s="82" t="s">
        <v>76</v>
      </c>
      <c r="K51" s="189" t="s">
        <v>317</v>
      </c>
      <c r="L51" s="49" t="s">
        <v>5</v>
      </c>
      <c r="M51" s="49" t="s">
        <v>6</v>
      </c>
    </row>
    <row r="52" spans="1:15" ht="51" customHeight="1" thickBot="1">
      <c r="A52" s="5" t="s">
        <v>511</v>
      </c>
      <c r="B52" s="5">
        <v>1</v>
      </c>
      <c r="C52" s="5"/>
      <c r="D52" s="5">
        <v>1</v>
      </c>
      <c r="E52" s="30" t="s">
        <v>27</v>
      </c>
      <c r="F52" s="34" t="s">
        <v>37</v>
      </c>
      <c r="G52" s="35">
        <v>4910</v>
      </c>
      <c r="H52" s="38"/>
      <c r="I52" s="38">
        <v>90</v>
      </c>
      <c r="J52" s="38"/>
      <c r="K52" s="38"/>
      <c r="L52" s="54">
        <f>G52-H52+I52</f>
        <v>5000</v>
      </c>
      <c r="M52" s="12"/>
      <c r="N52" s="35"/>
      <c r="O52" s="206"/>
    </row>
    <row r="53" spans="1:15" ht="51" customHeight="1" thickBot="1">
      <c r="A53" s="5" t="s">
        <v>512</v>
      </c>
      <c r="B53" s="5">
        <v>1</v>
      </c>
      <c r="C53" s="5">
        <v>1</v>
      </c>
      <c r="D53" s="5"/>
      <c r="E53" s="30" t="s">
        <v>261</v>
      </c>
      <c r="F53" s="34" t="s">
        <v>15</v>
      </c>
      <c r="G53" s="38">
        <v>4160</v>
      </c>
      <c r="H53" s="38"/>
      <c r="I53" s="38">
        <v>90</v>
      </c>
      <c r="J53" s="38"/>
      <c r="K53" s="38"/>
      <c r="L53" s="35">
        <f>G53-H53+I53</f>
        <v>4250</v>
      </c>
      <c r="M53" s="12"/>
      <c r="N53" s="54"/>
      <c r="O53" s="206"/>
    </row>
    <row r="54" spans="1:15" ht="51" customHeight="1" thickBot="1">
      <c r="A54" s="5" t="s">
        <v>513</v>
      </c>
      <c r="B54" s="5">
        <v>1</v>
      </c>
      <c r="C54" s="5"/>
      <c r="D54" s="5">
        <v>1</v>
      </c>
      <c r="E54" s="30" t="s">
        <v>290</v>
      </c>
      <c r="F54" s="34" t="s">
        <v>37</v>
      </c>
      <c r="G54" s="38">
        <v>4630</v>
      </c>
      <c r="H54" s="38"/>
      <c r="I54" s="38">
        <v>90</v>
      </c>
      <c r="J54" s="148"/>
      <c r="K54" s="38"/>
      <c r="L54" s="54">
        <f>G54-H54+I54</f>
        <v>4720</v>
      </c>
      <c r="M54" s="17"/>
      <c r="N54" s="54"/>
      <c r="O54" s="206"/>
    </row>
    <row r="55" spans="1:13" ht="25.5" customHeight="1" thickBot="1" thickTop="1">
      <c r="A55" s="114"/>
      <c r="B55" s="110">
        <f>SUM(B42:B54)</f>
        <v>8</v>
      </c>
      <c r="C55" s="110">
        <f>SUM(C42:C54)</f>
        <v>2</v>
      </c>
      <c r="D55" s="110">
        <f>SUM(D42:D54)</f>
        <v>6</v>
      </c>
      <c r="E55" s="115"/>
      <c r="F55" s="119" t="s">
        <v>228</v>
      </c>
      <c r="G55" s="152">
        <f aca="true" t="shared" si="3" ref="G55:L55">SUM(G52:G54)</f>
        <v>13700</v>
      </c>
      <c r="H55" s="152">
        <f t="shared" si="3"/>
        <v>0</v>
      </c>
      <c r="I55" s="152">
        <f t="shared" si="3"/>
        <v>270</v>
      </c>
      <c r="J55" s="152">
        <f t="shared" si="3"/>
        <v>0</v>
      </c>
      <c r="K55" s="152">
        <f t="shared" si="3"/>
        <v>0</v>
      </c>
      <c r="L55" s="152">
        <f t="shared" si="3"/>
        <v>13970</v>
      </c>
      <c r="M55" s="121"/>
    </row>
    <row r="56" spans="1:13" ht="25.5" customHeight="1" thickTop="1">
      <c r="A56" s="114"/>
      <c r="B56" s="110"/>
      <c r="C56" s="110"/>
      <c r="D56" s="110"/>
      <c r="E56" s="115"/>
      <c r="F56" s="110" t="s">
        <v>7</v>
      </c>
      <c r="G56" s="108">
        <f aca="true" t="shared" si="4" ref="G56:L56">SUM(G49+G55)</f>
        <v>51685</v>
      </c>
      <c r="H56" s="108">
        <f t="shared" si="4"/>
        <v>1310</v>
      </c>
      <c r="I56" s="108">
        <f t="shared" si="4"/>
        <v>455</v>
      </c>
      <c r="J56" s="108">
        <f t="shared" si="4"/>
        <v>0</v>
      </c>
      <c r="K56" s="108">
        <f t="shared" si="4"/>
        <v>0</v>
      </c>
      <c r="L56" s="108">
        <f t="shared" si="4"/>
        <v>50830</v>
      </c>
      <c r="M56" s="121"/>
    </row>
    <row r="57" spans="1:13" ht="15" customHeight="1">
      <c r="A57" s="272" t="s">
        <v>10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</row>
    <row r="58" spans="1:13" ht="15" customHeight="1">
      <c r="A58" s="272" t="s">
        <v>450</v>
      </c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</row>
    <row r="59" spans="1:13" ht="15" customHeight="1">
      <c r="A59" s="272" t="str">
        <f>A3</f>
        <v>Nómina que corresponde a la 1RA (primera) quincena del mes de Enero de 2019.</v>
      </c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</row>
    <row r="60" spans="1:13" ht="15" customHeight="1">
      <c r="A60" s="273" t="s">
        <v>305</v>
      </c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</row>
    <row r="61" spans="1:13" ht="24.75" customHeight="1">
      <c r="A61" s="49" t="s">
        <v>8</v>
      </c>
      <c r="B61" s="45" t="s">
        <v>25</v>
      </c>
      <c r="C61" s="45" t="s">
        <v>19</v>
      </c>
      <c r="D61" s="45" t="s">
        <v>20</v>
      </c>
      <c r="E61" s="49" t="s">
        <v>0</v>
      </c>
      <c r="F61" s="49" t="s">
        <v>1</v>
      </c>
      <c r="G61" s="49" t="s">
        <v>2</v>
      </c>
      <c r="H61" s="49" t="s">
        <v>3</v>
      </c>
      <c r="I61" s="49" t="s">
        <v>4</v>
      </c>
      <c r="J61" s="82" t="s">
        <v>76</v>
      </c>
      <c r="K61" s="189" t="s">
        <v>317</v>
      </c>
      <c r="L61" s="49" t="s">
        <v>5</v>
      </c>
      <c r="M61" s="49" t="s">
        <v>6</v>
      </c>
    </row>
    <row r="62" spans="1:15" ht="51" customHeight="1" thickBot="1">
      <c r="A62" s="55" t="s">
        <v>514</v>
      </c>
      <c r="B62" s="55">
        <v>1</v>
      </c>
      <c r="C62" s="55">
        <v>1</v>
      </c>
      <c r="D62" s="55"/>
      <c r="E62" s="58" t="s">
        <v>28</v>
      </c>
      <c r="F62" s="59" t="s">
        <v>38</v>
      </c>
      <c r="G62" s="60">
        <v>12915</v>
      </c>
      <c r="H62" s="60">
        <v>420</v>
      </c>
      <c r="I62" s="60"/>
      <c r="J62" s="60"/>
      <c r="K62" s="173"/>
      <c r="L62" s="60">
        <f>G62-H62+I62</f>
        <v>12495</v>
      </c>
      <c r="M62" s="101"/>
      <c r="N62" s="35"/>
      <c r="O62" s="206"/>
    </row>
    <row r="63" spans="1:13" ht="25.5" customHeight="1" thickTop="1">
      <c r="A63" s="104"/>
      <c r="B63" s="110">
        <f>B62</f>
        <v>1</v>
      </c>
      <c r="C63" s="110">
        <f>C62</f>
        <v>1</v>
      </c>
      <c r="D63" s="110">
        <f>D62</f>
        <v>0</v>
      </c>
      <c r="E63" s="105"/>
      <c r="F63" s="104" t="s">
        <v>7</v>
      </c>
      <c r="G63" s="108">
        <f aca="true" t="shared" si="5" ref="G63:L63">SUM(G62)</f>
        <v>12915</v>
      </c>
      <c r="H63" s="108">
        <f t="shared" si="5"/>
        <v>420</v>
      </c>
      <c r="I63" s="108">
        <f t="shared" si="5"/>
        <v>0</v>
      </c>
      <c r="J63" s="108">
        <f t="shared" si="5"/>
        <v>0</v>
      </c>
      <c r="K63" s="108">
        <f t="shared" si="5"/>
        <v>0</v>
      </c>
      <c r="L63" s="108">
        <f t="shared" si="5"/>
        <v>12495</v>
      </c>
      <c r="M63" s="121"/>
    </row>
    <row r="64" spans="1:13" ht="15" customHeight="1">
      <c r="A64" s="274" t="s">
        <v>10</v>
      </c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</row>
    <row r="65" spans="1:13" ht="15" customHeight="1">
      <c r="A65" s="274" t="s">
        <v>450</v>
      </c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</row>
    <row r="66" spans="1:13" ht="15" customHeight="1">
      <c r="A66" s="274" t="str">
        <f>A3</f>
        <v>Nómina que corresponde a la 1RA (primera) quincena del mes de Enero de 2019.</v>
      </c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</row>
    <row r="67" spans="1:13" ht="15" customHeight="1">
      <c r="A67" s="273" t="s">
        <v>341</v>
      </c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</row>
    <row r="68" spans="1:13" ht="24.75" customHeight="1">
      <c r="A68" s="47" t="str">
        <f>A5</f>
        <v>O.G</v>
      </c>
      <c r="B68" s="45" t="s">
        <v>25</v>
      </c>
      <c r="C68" s="45" t="s">
        <v>19</v>
      </c>
      <c r="D68" s="45" t="s">
        <v>20</v>
      </c>
      <c r="E68" s="48" t="str">
        <f>E5</f>
        <v>NOMBRE</v>
      </c>
      <c r="F68" s="47" t="str">
        <f>F5</f>
        <v>PUESTO</v>
      </c>
      <c r="G68" s="47" t="str">
        <f>G5</f>
        <v>SUELDO</v>
      </c>
      <c r="H68" s="47" t="str">
        <f>H5</f>
        <v>RETENCION</v>
      </c>
      <c r="I68" s="47" t="str">
        <f>I5</f>
        <v>S.E.</v>
      </c>
      <c r="J68" s="82" t="s">
        <v>76</v>
      </c>
      <c r="K68" s="189" t="s">
        <v>317</v>
      </c>
      <c r="L68" s="47" t="str">
        <f>L5</f>
        <v>SUELDO NETO</v>
      </c>
      <c r="M68" s="47" t="str">
        <f>M5</f>
        <v>FIRMA</v>
      </c>
    </row>
    <row r="69" spans="1:15" ht="50.25" customHeight="1" thickBot="1">
      <c r="A69" s="55" t="s">
        <v>515</v>
      </c>
      <c r="B69" s="55">
        <v>1</v>
      </c>
      <c r="C69" s="55">
        <v>1</v>
      </c>
      <c r="D69" s="55"/>
      <c r="E69" s="245" t="s">
        <v>14</v>
      </c>
      <c r="F69" s="187" t="s">
        <v>252</v>
      </c>
      <c r="G69" s="56">
        <v>12970</v>
      </c>
      <c r="H69" s="56">
        <v>650</v>
      </c>
      <c r="I69" s="56"/>
      <c r="J69" s="56"/>
      <c r="K69" s="56"/>
      <c r="L69" s="56">
        <f>G69-H69+I69</f>
        <v>12320</v>
      </c>
      <c r="M69" s="75"/>
      <c r="N69" s="35"/>
      <c r="O69" s="206"/>
    </row>
    <row r="70" spans="1:15" ht="50.25" customHeight="1" thickBot="1">
      <c r="A70" s="55" t="s">
        <v>516</v>
      </c>
      <c r="B70" s="5">
        <v>1</v>
      </c>
      <c r="C70" s="5"/>
      <c r="D70" s="5">
        <v>1</v>
      </c>
      <c r="E70" s="41" t="s">
        <v>17</v>
      </c>
      <c r="F70" s="32" t="s">
        <v>12</v>
      </c>
      <c r="G70" s="42">
        <v>3650</v>
      </c>
      <c r="H70" s="42"/>
      <c r="I70" s="42">
        <v>130</v>
      </c>
      <c r="J70" s="42"/>
      <c r="K70" s="42"/>
      <c r="L70" s="35">
        <f>G70-H70+I70</f>
        <v>3780</v>
      </c>
      <c r="M70" s="6"/>
      <c r="N70" s="35"/>
      <c r="O70" s="206"/>
    </row>
    <row r="71" spans="1:15" ht="50.25" customHeight="1" thickBot="1">
      <c r="A71" s="55" t="s">
        <v>517</v>
      </c>
      <c r="B71" s="5">
        <v>1</v>
      </c>
      <c r="C71" s="5">
        <v>1</v>
      </c>
      <c r="D71" s="5"/>
      <c r="E71" s="30" t="s">
        <v>258</v>
      </c>
      <c r="F71" s="31" t="s">
        <v>253</v>
      </c>
      <c r="G71" s="38">
        <v>4575</v>
      </c>
      <c r="H71" s="38">
        <v>110</v>
      </c>
      <c r="I71" s="38"/>
      <c r="J71" s="38"/>
      <c r="K71" s="38"/>
      <c r="L71" s="38">
        <f>G71-H71+I71</f>
        <v>4465</v>
      </c>
      <c r="M71" s="9"/>
      <c r="N71" s="35"/>
      <c r="O71" s="206"/>
    </row>
    <row r="72" spans="1:15" ht="50.25" customHeight="1" thickBot="1">
      <c r="A72" s="55" t="s">
        <v>518</v>
      </c>
      <c r="B72" s="96">
        <v>1</v>
      </c>
      <c r="C72" s="96">
        <v>1</v>
      </c>
      <c r="D72" s="96"/>
      <c r="E72" s="81" t="s">
        <v>278</v>
      </c>
      <c r="F72" s="85" t="s">
        <v>421</v>
      </c>
      <c r="G72" s="38">
        <v>4575</v>
      </c>
      <c r="H72" s="38">
        <v>110</v>
      </c>
      <c r="I72" s="38"/>
      <c r="J72" s="38"/>
      <c r="K72" s="38"/>
      <c r="L72" s="38">
        <f>G72-H72+I72</f>
        <v>4465</v>
      </c>
      <c r="M72" s="169"/>
      <c r="N72" s="35"/>
      <c r="O72" s="206"/>
    </row>
    <row r="73" spans="1:13" ht="25.5" customHeight="1" thickTop="1">
      <c r="A73" s="114"/>
      <c r="B73" s="110">
        <f>SUM(B69:B72)</f>
        <v>4</v>
      </c>
      <c r="C73" s="110">
        <f>SUM(C69:C72)</f>
        <v>3</v>
      </c>
      <c r="D73" s="110">
        <f>SUM(D69:D71)</f>
        <v>1</v>
      </c>
      <c r="E73" s="117"/>
      <c r="F73" s="110" t="s">
        <v>7</v>
      </c>
      <c r="G73" s="120">
        <f>SUM(G69:G72)</f>
        <v>25770</v>
      </c>
      <c r="H73" s="120">
        <f>SUM(H69:H72)</f>
        <v>870</v>
      </c>
      <c r="I73" s="120">
        <f>SUM(I69:I71)</f>
        <v>130</v>
      </c>
      <c r="J73" s="120">
        <f>SUM(J69:J70)</f>
        <v>0</v>
      </c>
      <c r="K73" s="120">
        <f>SUM(K69:K70)</f>
        <v>0</v>
      </c>
      <c r="L73" s="120">
        <f>SUM(L69:L72)</f>
        <v>25030</v>
      </c>
      <c r="M73" s="113"/>
    </row>
    <row r="74" spans="1:13" ht="15" customHeight="1">
      <c r="A74" s="272" t="s">
        <v>10</v>
      </c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</row>
    <row r="75" spans="1:13" ht="15" customHeight="1">
      <c r="A75" s="272" t="s">
        <v>450</v>
      </c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</row>
    <row r="76" spans="1:13" ht="15" customHeight="1">
      <c r="A76" s="272" t="str">
        <f>A3</f>
        <v>Nómina que corresponde a la 1RA (primera) quincena del mes de Enero de 2019.</v>
      </c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</row>
    <row r="77" spans="1:13" ht="15" customHeight="1">
      <c r="A77" s="273" t="s">
        <v>306</v>
      </c>
      <c r="B77" s="273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</row>
    <row r="78" spans="1:13" ht="24.75" customHeight="1">
      <c r="A78" s="185" t="s">
        <v>8</v>
      </c>
      <c r="B78" s="184" t="s">
        <v>25</v>
      </c>
      <c r="C78" s="184" t="s">
        <v>19</v>
      </c>
      <c r="D78" s="184" t="s">
        <v>20</v>
      </c>
      <c r="E78" s="185" t="s">
        <v>0</v>
      </c>
      <c r="F78" s="185" t="s">
        <v>1</v>
      </c>
      <c r="G78" s="185" t="s">
        <v>2</v>
      </c>
      <c r="H78" s="185" t="s">
        <v>3</v>
      </c>
      <c r="I78" s="185" t="s">
        <v>4</v>
      </c>
      <c r="J78" s="82" t="s">
        <v>76</v>
      </c>
      <c r="K78" s="189" t="s">
        <v>317</v>
      </c>
      <c r="L78" s="185" t="s">
        <v>5</v>
      </c>
      <c r="M78" s="185" t="s">
        <v>6</v>
      </c>
    </row>
    <row r="79" spans="1:17" ht="51" customHeight="1" thickBot="1">
      <c r="A79" s="5" t="s">
        <v>519</v>
      </c>
      <c r="B79" s="13">
        <v>1</v>
      </c>
      <c r="C79" s="13"/>
      <c r="D79" s="5">
        <v>1</v>
      </c>
      <c r="E79" s="30" t="s">
        <v>292</v>
      </c>
      <c r="F79" s="34" t="s">
        <v>328</v>
      </c>
      <c r="G79" s="38">
        <v>6510</v>
      </c>
      <c r="H79" s="38">
        <v>210</v>
      </c>
      <c r="I79" s="38"/>
      <c r="J79" s="38"/>
      <c r="K79" s="38"/>
      <c r="L79" s="38">
        <f>G79-H79+I79</f>
        <v>6300</v>
      </c>
      <c r="M79" s="11"/>
      <c r="N79" s="35"/>
      <c r="O79" s="206"/>
      <c r="P79" s="206">
        <f>N79*0.05</f>
        <v>0</v>
      </c>
      <c r="Q79" s="205"/>
    </row>
    <row r="80" spans="1:13" ht="25.5" customHeight="1" thickTop="1">
      <c r="A80" s="114"/>
      <c r="B80" s="110">
        <f>SUM(B79:B79)</f>
        <v>1</v>
      </c>
      <c r="C80" s="110">
        <f>SUM(C79:C79)</f>
        <v>0</v>
      </c>
      <c r="D80" s="110">
        <f>D79</f>
        <v>1</v>
      </c>
      <c r="E80" s="115"/>
      <c r="F80" s="110" t="s">
        <v>7</v>
      </c>
      <c r="G80" s="120">
        <f aca="true" t="shared" si="6" ref="G80:L80">SUM(G79:G79)</f>
        <v>6510</v>
      </c>
      <c r="H80" s="120">
        <f t="shared" si="6"/>
        <v>210</v>
      </c>
      <c r="I80" s="120">
        <f t="shared" si="6"/>
        <v>0</v>
      </c>
      <c r="J80" s="120">
        <f t="shared" si="6"/>
        <v>0</v>
      </c>
      <c r="K80" s="120">
        <f t="shared" si="6"/>
        <v>0</v>
      </c>
      <c r="L80" s="120">
        <f t="shared" si="6"/>
        <v>6300</v>
      </c>
      <c r="M80" s="122"/>
    </row>
    <row r="81" spans="1:13" ht="15" customHeight="1">
      <c r="A81" s="272" t="s">
        <v>10</v>
      </c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</row>
    <row r="82" spans="1:13" ht="15" customHeight="1">
      <c r="A82" s="272" t="s">
        <v>450</v>
      </c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</row>
    <row r="83" spans="1:13" ht="15" customHeight="1">
      <c r="A83" s="272" t="str">
        <f>A3</f>
        <v>Nómina que corresponde a la 1RA (primera) quincena del mes de Enero de 2019.</v>
      </c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</row>
    <row r="84" spans="1:13" ht="15" customHeight="1">
      <c r="A84" s="273" t="s">
        <v>307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</row>
    <row r="85" spans="1:13" ht="24.75" customHeight="1">
      <c r="A85" s="49" t="s">
        <v>8</v>
      </c>
      <c r="B85" s="45" t="s">
        <v>25</v>
      </c>
      <c r="C85" s="45" t="s">
        <v>19</v>
      </c>
      <c r="D85" s="45" t="s">
        <v>20</v>
      </c>
      <c r="E85" s="49" t="s">
        <v>0</v>
      </c>
      <c r="F85" s="49" t="s">
        <v>1</v>
      </c>
      <c r="G85" s="49" t="s">
        <v>2</v>
      </c>
      <c r="H85" s="49" t="s">
        <v>3</v>
      </c>
      <c r="I85" s="49" t="s">
        <v>4</v>
      </c>
      <c r="J85" s="82" t="s">
        <v>76</v>
      </c>
      <c r="K85" s="189" t="s">
        <v>317</v>
      </c>
      <c r="L85" s="49" t="s">
        <v>5</v>
      </c>
      <c r="M85" s="49" t="s">
        <v>6</v>
      </c>
    </row>
    <row r="86" spans="1:15" ht="51" customHeight="1" thickBot="1">
      <c r="A86" s="55" t="s">
        <v>520</v>
      </c>
      <c r="B86" s="55">
        <v>1</v>
      </c>
      <c r="C86" s="55">
        <v>1</v>
      </c>
      <c r="D86" s="247"/>
      <c r="E86" s="68" t="s">
        <v>412</v>
      </c>
      <c r="F86" s="69" t="s">
        <v>39</v>
      </c>
      <c r="G86" s="70">
        <v>9105</v>
      </c>
      <c r="H86" s="70">
        <v>420</v>
      </c>
      <c r="I86" s="70"/>
      <c r="J86" s="70"/>
      <c r="K86" s="70"/>
      <c r="L86" s="70">
        <f>G86-H86+I86</f>
        <v>8685</v>
      </c>
      <c r="M86" s="64"/>
      <c r="N86" s="35"/>
      <c r="O86" s="206"/>
    </row>
    <row r="87" spans="1:15" ht="51" customHeight="1" thickBot="1">
      <c r="A87" s="55" t="s">
        <v>521</v>
      </c>
      <c r="B87" s="5">
        <v>1</v>
      </c>
      <c r="C87" s="5"/>
      <c r="D87" s="5">
        <v>1</v>
      </c>
      <c r="E87" s="81" t="s">
        <v>74</v>
      </c>
      <c r="F87" s="79" t="s">
        <v>12</v>
      </c>
      <c r="G87" s="38">
        <v>4300</v>
      </c>
      <c r="H87" s="38"/>
      <c r="I87" s="38">
        <v>90</v>
      </c>
      <c r="J87" s="38"/>
      <c r="K87" s="38"/>
      <c r="L87" s="38">
        <f>G87-H87+I87+J87+K87</f>
        <v>4390</v>
      </c>
      <c r="M87" s="52"/>
      <c r="N87" s="35"/>
      <c r="O87" s="206"/>
    </row>
    <row r="88" spans="1:15" ht="51" customHeight="1" thickBot="1">
      <c r="A88" s="55" t="s">
        <v>522</v>
      </c>
      <c r="B88" s="5">
        <v>1</v>
      </c>
      <c r="C88" s="5">
        <v>1</v>
      </c>
      <c r="D88" s="5"/>
      <c r="E88" s="30" t="s">
        <v>31</v>
      </c>
      <c r="F88" s="63" t="s">
        <v>36</v>
      </c>
      <c r="G88" s="35">
        <v>5810</v>
      </c>
      <c r="H88" s="35">
        <v>175</v>
      </c>
      <c r="I88" s="35"/>
      <c r="J88" s="35"/>
      <c r="K88" s="35"/>
      <c r="L88" s="54">
        <f>G88-H88+I88+K88</f>
        <v>5635</v>
      </c>
      <c r="M88" s="53"/>
      <c r="N88" s="35"/>
      <c r="O88" s="206"/>
    </row>
    <row r="89" spans="1:15" ht="51" customHeight="1" thickBot="1">
      <c r="A89" s="55" t="s">
        <v>523</v>
      </c>
      <c r="B89" s="5">
        <v>1</v>
      </c>
      <c r="C89" s="5">
        <v>1</v>
      </c>
      <c r="D89" s="5"/>
      <c r="E89" s="30" t="s">
        <v>32</v>
      </c>
      <c r="F89" s="63" t="s">
        <v>36</v>
      </c>
      <c r="G89" s="35">
        <v>4345</v>
      </c>
      <c r="H89" s="35"/>
      <c r="I89" s="35">
        <v>90</v>
      </c>
      <c r="J89" s="35"/>
      <c r="K89" s="35"/>
      <c r="L89" s="54">
        <f>G89-H89+I89+K89</f>
        <v>4435</v>
      </c>
      <c r="M89" s="23"/>
      <c r="N89" s="35"/>
      <c r="O89" s="206"/>
    </row>
    <row r="90" spans="1:15" ht="51" customHeight="1" thickBot="1">
      <c r="A90" s="55" t="s">
        <v>524</v>
      </c>
      <c r="B90" s="5">
        <v>1</v>
      </c>
      <c r="C90" s="5">
        <v>1</v>
      </c>
      <c r="D90" s="5"/>
      <c r="E90" s="30" t="s">
        <v>33</v>
      </c>
      <c r="F90" s="63" t="s">
        <v>36</v>
      </c>
      <c r="G90" s="38">
        <v>4345</v>
      </c>
      <c r="H90" s="38"/>
      <c r="I90" s="38">
        <v>90</v>
      </c>
      <c r="J90" s="38"/>
      <c r="K90" s="38"/>
      <c r="L90" s="54">
        <f>G90-H90+I90+K90</f>
        <v>4435</v>
      </c>
      <c r="M90" s="44"/>
      <c r="N90" s="35"/>
      <c r="O90" s="206"/>
    </row>
    <row r="91" spans="1:15" ht="51" customHeight="1" thickBot="1">
      <c r="A91" s="55" t="s">
        <v>525</v>
      </c>
      <c r="B91" s="5">
        <v>1</v>
      </c>
      <c r="C91" s="5">
        <v>1</v>
      </c>
      <c r="D91" s="5"/>
      <c r="E91" s="30" t="s">
        <v>340</v>
      </c>
      <c r="F91" s="63" t="s">
        <v>36</v>
      </c>
      <c r="G91" s="38">
        <v>4130</v>
      </c>
      <c r="H91" s="38"/>
      <c r="I91" s="38">
        <v>90</v>
      </c>
      <c r="J91" s="38"/>
      <c r="K91" s="38"/>
      <c r="L91" s="42">
        <f>G91-H91+I91+K91</f>
        <v>4220</v>
      </c>
      <c r="M91" s="44"/>
      <c r="N91" s="35"/>
      <c r="O91" s="206"/>
    </row>
    <row r="92" spans="1:15" ht="51" customHeight="1" thickBot="1">
      <c r="A92" s="55" t="s">
        <v>526</v>
      </c>
      <c r="B92" s="8">
        <v>1</v>
      </c>
      <c r="C92" s="8"/>
      <c r="D92" s="8">
        <v>1</v>
      </c>
      <c r="E92" s="50" t="s">
        <v>26</v>
      </c>
      <c r="F92" s="63" t="s">
        <v>36</v>
      </c>
      <c r="G92" s="42">
        <v>4190</v>
      </c>
      <c r="H92" s="42"/>
      <c r="I92" s="42">
        <v>90</v>
      </c>
      <c r="J92" s="42"/>
      <c r="K92" s="42"/>
      <c r="L92" s="42">
        <f>G92-H92+I92</f>
        <v>4280</v>
      </c>
      <c r="M92" s="18"/>
      <c r="N92" s="35"/>
      <c r="O92" s="206"/>
    </row>
    <row r="93" spans="1:15" ht="51" customHeight="1" thickBot="1">
      <c r="A93" s="55" t="s">
        <v>527</v>
      </c>
      <c r="B93" s="5">
        <v>1</v>
      </c>
      <c r="C93" s="5">
        <v>1</v>
      </c>
      <c r="D93" s="5"/>
      <c r="E93" s="30" t="s">
        <v>21</v>
      </c>
      <c r="F93" s="31" t="s">
        <v>473</v>
      </c>
      <c r="G93" s="148">
        <v>6285</v>
      </c>
      <c r="H93" s="148">
        <v>210</v>
      </c>
      <c r="I93" s="148"/>
      <c r="J93" s="148"/>
      <c r="K93" s="148"/>
      <c r="L93" s="148">
        <f>G93-H93+I93</f>
        <v>6075</v>
      </c>
      <c r="M93" s="16"/>
      <c r="N93" s="35"/>
      <c r="O93" s="206"/>
    </row>
    <row r="94" spans="1:13" ht="25.5" customHeight="1" thickTop="1">
      <c r="A94" s="114"/>
      <c r="B94" s="110">
        <f>SUM(B86:B93)</f>
        <v>8</v>
      </c>
      <c r="C94" s="110">
        <f>SUM(C86:C93)</f>
        <v>6</v>
      </c>
      <c r="D94" s="110">
        <f>SUM(D86:D92)</f>
        <v>2</v>
      </c>
      <c r="E94" s="115"/>
      <c r="F94" s="110" t="s">
        <v>7</v>
      </c>
      <c r="G94" s="108">
        <f>SUM(G86:G93)</f>
        <v>42510</v>
      </c>
      <c r="H94" s="108">
        <f>SUM(H86:H93)</f>
        <v>805</v>
      </c>
      <c r="I94" s="108">
        <f>SUM(I86:I93)</f>
        <v>450</v>
      </c>
      <c r="J94" s="108">
        <f>SUM(J86:J93)</f>
        <v>0</v>
      </c>
      <c r="K94" s="108">
        <f>SUM(K86:K93)</f>
        <v>0</v>
      </c>
      <c r="L94" s="108">
        <f>SUM(L86:L93)</f>
        <v>42155</v>
      </c>
      <c r="M94" s="122"/>
    </row>
    <row r="95" spans="1:13" ht="15" customHeight="1">
      <c r="A95" s="272" t="s">
        <v>10</v>
      </c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</row>
    <row r="96" spans="1:13" ht="15" customHeight="1">
      <c r="A96" s="272" t="s">
        <v>450</v>
      </c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</row>
    <row r="97" spans="1:13" ht="15" customHeight="1">
      <c r="A97" s="272" t="str">
        <f>A3</f>
        <v>Nómina que corresponde a la 1RA (primera) quincena del mes de Enero de 2019.</v>
      </c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</row>
    <row r="98" spans="1:13" ht="15" customHeight="1">
      <c r="A98" s="273" t="s">
        <v>308</v>
      </c>
      <c r="B98" s="273"/>
      <c r="C98" s="273"/>
      <c r="D98" s="273"/>
      <c r="E98" s="273"/>
      <c r="F98" s="273"/>
      <c r="G98" s="273"/>
      <c r="H98" s="273"/>
      <c r="I98" s="273"/>
      <c r="J98" s="273"/>
      <c r="K98" s="273"/>
      <c r="L98" s="273"/>
      <c r="M98" s="273"/>
    </row>
    <row r="99" spans="1:13" ht="24.75" customHeight="1">
      <c r="A99" s="49" t="s">
        <v>8</v>
      </c>
      <c r="B99" s="45" t="s">
        <v>25</v>
      </c>
      <c r="C99" s="45" t="s">
        <v>19</v>
      </c>
      <c r="D99" s="45" t="s">
        <v>20</v>
      </c>
      <c r="E99" s="49" t="s">
        <v>0</v>
      </c>
      <c r="F99" s="49" t="s">
        <v>1</v>
      </c>
      <c r="G99" s="49" t="s">
        <v>2</v>
      </c>
      <c r="H99" s="49" t="s">
        <v>3</v>
      </c>
      <c r="I99" s="49" t="s">
        <v>4</v>
      </c>
      <c r="J99" s="82" t="s">
        <v>76</v>
      </c>
      <c r="K99" s="189" t="s">
        <v>317</v>
      </c>
      <c r="L99" s="49" t="s">
        <v>5</v>
      </c>
      <c r="M99" s="49" t="s">
        <v>6</v>
      </c>
    </row>
    <row r="100" spans="1:15" ht="51" customHeight="1" thickBot="1">
      <c r="A100" s="55" t="s">
        <v>528</v>
      </c>
      <c r="B100" s="55">
        <v>1</v>
      </c>
      <c r="C100" s="55">
        <v>1</v>
      </c>
      <c r="D100" s="55"/>
      <c r="E100" s="65" t="s">
        <v>34</v>
      </c>
      <c r="F100" s="59" t="s">
        <v>39</v>
      </c>
      <c r="G100" s="56">
        <v>6650</v>
      </c>
      <c r="H100" s="56">
        <v>420</v>
      </c>
      <c r="I100" s="56"/>
      <c r="J100" s="56"/>
      <c r="K100" s="56"/>
      <c r="L100" s="56">
        <f>G100-H100+I100</f>
        <v>6230</v>
      </c>
      <c r="M100" s="64"/>
      <c r="N100" s="35"/>
      <c r="O100" s="206"/>
    </row>
    <row r="101" spans="1:15" ht="51" customHeight="1" thickBot="1">
      <c r="A101" s="55" t="s">
        <v>529</v>
      </c>
      <c r="B101" s="8">
        <v>1</v>
      </c>
      <c r="C101" s="8">
        <v>1</v>
      </c>
      <c r="D101" s="8"/>
      <c r="E101" s="193" t="s">
        <v>324</v>
      </c>
      <c r="F101" s="80" t="s">
        <v>331</v>
      </c>
      <c r="G101" s="54">
        <v>4600</v>
      </c>
      <c r="H101" s="54"/>
      <c r="I101" s="54">
        <v>100</v>
      </c>
      <c r="J101" s="54"/>
      <c r="K101" s="54"/>
      <c r="L101" s="35">
        <f>G101-H101+I101</f>
        <v>4700</v>
      </c>
      <c r="M101" s="196"/>
      <c r="N101" s="35"/>
      <c r="O101" s="206"/>
    </row>
    <row r="102" spans="1:15" ht="51" customHeight="1" thickBot="1">
      <c r="A102" s="55" t="s">
        <v>530</v>
      </c>
      <c r="B102" s="5">
        <v>1</v>
      </c>
      <c r="C102" s="5">
        <v>1</v>
      </c>
      <c r="D102" s="5"/>
      <c r="E102" s="30" t="s">
        <v>257</v>
      </c>
      <c r="F102" s="34" t="s">
        <v>390</v>
      </c>
      <c r="G102" s="38">
        <v>3655</v>
      </c>
      <c r="H102" s="38"/>
      <c r="I102" s="38">
        <v>110</v>
      </c>
      <c r="J102" s="38"/>
      <c r="K102" s="38"/>
      <c r="L102" s="35">
        <f>G102-H102+I102</f>
        <v>3765</v>
      </c>
      <c r="M102" s="44"/>
      <c r="N102" s="35"/>
      <c r="O102" s="206"/>
    </row>
    <row r="103" spans="1:13" ht="25.5" customHeight="1" thickTop="1">
      <c r="A103" s="114"/>
      <c r="B103" s="110">
        <f>SUM(B100:B102)</f>
        <v>3</v>
      </c>
      <c r="C103" s="110">
        <f>SUM(C100:C102)</f>
        <v>3</v>
      </c>
      <c r="D103" s="110">
        <f>SUM(D100:D102)</f>
        <v>0</v>
      </c>
      <c r="E103" s="115"/>
      <c r="F103" s="110" t="s">
        <v>7</v>
      </c>
      <c r="G103" s="120">
        <f aca="true" t="shared" si="7" ref="G103:L103">SUM(G100:G102)</f>
        <v>14905</v>
      </c>
      <c r="H103" s="120">
        <f t="shared" si="7"/>
        <v>420</v>
      </c>
      <c r="I103" s="120">
        <f t="shared" si="7"/>
        <v>210</v>
      </c>
      <c r="J103" s="120">
        <f t="shared" si="7"/>
        <v>0</v>
      </c>
      <c r="K103" s="120">
        <f t="shared" si="7"/>
        <v>0</v>
      </c>
      <c r="L103" s="120">
        <f t="shared" si="7"/>
        <v>14695</v>
      </c>
      <c r="M103" s="122"/>
    </row>
    <row r="104" spans="1:13" ht="15" customHeight="1">
      <c r="A104" s="272" t="s">
        <v>10</v>
      </c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</row>
    <row r="105" spans="1:13" ht="15" customHeight="1">
      <c r="A105" s="272" t="s">
        <v>450</v>
      </c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</row>
    <row r="106" spans="1:13" ht="15" customHeight="1">
      <c r="A106" s="272" t="str">
        <f>A3</f>
        <v>Nómina que corresponde a la 1RA (primera) quincena del mes de Enero de 2019.</v>
      </c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</row>
    <row r="107" spans="1:13" ht="15" customHeight="1">
      <c r="A107" s="273" t="s">
        <v>309</v>
      </c>
      <c r="B107" s="273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</row>
    <row r="108" spans="1:13" ht="24.75" customHeight="1">
      <c r="A108" s="49" t="s">
        <v>8</v>
      </c>
      <c r="B108" s="45" t="s">
        <v>25</v>
      </c>
      <c r="C108" s="45" t="s">
        <v>19</v>
      </c>
      <c r="D108" s="45" t="s">
        <v>20</v>
      </c>
      <c r="E108" s="49" t="s">
        <v>0</v>
      </c>
      <c r="F108" s="49" t="s">
        <v>1</v>
      </c>
      <c r="G108" s="49" t="s">
        <v>2</v>
      </c>
      <c r="H108" s="49" t="s">
        <v>3</v>
      </c>
      <c r="I108" s="49" t="s">
        <v>4</v>
      </c>
      <c r="J108" s="82" t="s">
        <v>76</v>
      </c>
      <c r="K108" s="189" t="s">
        <v>317</v>
      </c>
      <c r="L108" s="49" t="s">
        <v>5</v>
      </c>
      <c r="M108" s="49" t="s">
        <v>6</v>
      </c>
    </row>
    <row r="109" spans="1:15" ht="9.75" customHeight="1" thickBot="1">
      <c r="A109" s="55"/>
      <c r="B109" s="55"/>
      <c r="C109" s="55"/>
      <c r="D109" s="55"/>
      <c r="E109" s="248"/>
      <c r="F109" s="59"/>
      <c r="G109" s="56"/>
      <c r="H109" s="56"/>
      <c r="I109" s="56"/>
      <c r="J109" s="56"/>
      <c r="K109" s="56"/>
      <c r="L109" s="56"/>
      <c r="M109" s="64"/>
      <c r="N109" s="35"/>
      <c r="O109" s="206"/>
    </row>
    <row r="110" spans="1:15" ht="51" customHeight="1" thickBot="1">
      <c r="A110" s="5" t="s">
        <v>531</v>
      </c>
      <c r="B110" s="5">
        <v>1</v>
      </c>
      <c r="C110" s="5">
        <v>1</v>
      </c>
      <c r="D110" s="5"/>
      <c r="E110" s="30" t="s">
        <v>40</v>
      </c>
      <c r="F110" s="32" t="s">
        <v>15</v>
      </c>
      <c r="G110" s="38">
        <v>4620</v>
      </c>
      <c r="H110" s="35"/>
      <c r="I110" s="35">
        <v>110</v>
      </c>
      <c r="J110" s="35"/>
      <c r="K110" s="35"/>
      <c r="L110" s="35">
        <f>G110-H110+I110</f>
        <v>4730</v>
      </c>
      <c r="M110" s="44"/>
      <c r="N110" s="35"/>
      <c r="O110" s="206"/>
    </row>
    <row r="111" spans="1:15" ht="51" customHeight="1" thickBot="1">
      <c r="A111" s="5" t="s">
        <v>532</v>
      </c>
      <c r="B111" s="5">
        <v>1</v>
      </c>
      <c r="C111" s="5"/>
      <c r="D111" s="5">
        <v>1</v>
      </c>
      <c r="E111" s="149" t="s">
        <v>302</v>
      </c>
      <c r="F111" s="32" t="s">
        <v>12</v>
      </c>
      <c r="G111" s="35">
        <v>3560</v>
      </c>
      <c r="H111" s="35"/>
      <c r="I111" s="35">
        <v>56</v>
      </c>
      <c r="J111" s="38"/>
      <c r="K111" s="38"/>
      <c r="L111" s="38">
        <f>G111-H111+I111</f>
        <v>3616</v>
      </c>
      <c r="M111" s="44"/>
      <c r="N111" s="35"/>
      <c r="O111" s="206"/>
    </row>
    <row r="112" spans="1:15" ht="51" customHeight="1" thickBot="1">
      <c r="A112" s="5" t="s">
        <v>533</v>
      </c>
      <c r="B112" s="5">
        <v>1</v>
      </c>
      <c r="C112" s="5"/>
      <c r="D112" s="5">
        <v>1</v>
      </c>
      <c r="E112" s="30" t="s">
        <v>42</v>
      </c>
      <c r="F112" s="32" t="s">
        <v>44</v>
      </c>
      <c r="G112" s="38">
        <v>2890</v>
      </c>
      <c r="H112" s="38"/>
      <c r="I112" s="38">
        <v>142</v>
      </c>
      <c r="J112" s="38"/>
      <c r="K112" s="38"/>
      <c r="L112" s="35">
        <f>G112-H112+I112</f>
        <v>3032</v>
      </c>
      <c r="M112" s="44"/>
      <c r="N112" s="35"/>
      <c r="O112" s="206"/>
    </row>
    <row r="113" spans="1:15" ht="51" customHeight="1" thickBot="1">
      <c r="A113" s="5" t="s">
        <v>534</v>
      </c>
      <c r="B113" s="5">
        <v>1</v>
      </c>
      <c r="C113" s="5">
        <v>1</v>
      </c>
      <c r="D113" s="5"/>
      <c r="E113" s="30" t="s">
        <v>355</v>
      </c>
      <c r="F113" s="31" t="s">
        <v>192</v>
      </c>
      <c r="G113" s="38">
        <v>1815</v>
      </c>
      <c r="H113" s="38"/>
      <c r="I113" s="38">
        <v>167</v>
      </c>
      <c r="J113" s="38"/>
      <c r="K113" s="38"/>
      <c r="L113" s="38">
        <f>G113-H113+I113</f>
        <v>1982</v>
      </c>
      <c r="M113" s="44"/>
      <c r="N113" s="35"/>
      <c r="O113" s="206"/>
    </row>
    <row r="114" spans="1:15" ht="51" customHeight="1" thickBot="1">
      <c r="A114" s="5" t="s">
        <v>535</v>
      </c>
      <c r="B114" s="5">
        <v>1</v>
      </c>
      <c r="C114" s="5">
        <v>1</v>
      </c>
      <c r="D114" s="5"/>
      <c r="E114" s="81" t="s">
        <v>119</v>
      </c>
      <c r="F114" s="32" t="s">
        <v>44</v>
      </c>
      <c r="G114" s="38">
        <v>4005</v>
      </c>
      <c r="H114" s="38"/>
      <c r="I114" s="38">
        <v>90</v>
      </c>
      <c r="J114" s="38"/>
      <c r="K114" s="38"/>
      <c r="L114" s="38">
        <f>G114-H114+I114</f>
        <v>4095</v>
      </c>
      <c r="M114" s="44"/>
      <c r="N114" s="35"/>
      <c r="O114" s="206"/>
    </row>
    <row r="115" spans="1:13" ht="25.5" customHeight="1">
      <c r="A115" s="114"/>
      <c r="B115" s="110">
        <f>SUM(B109:B114)</f>
        <v>5</v>
      </c>
      <c r="C115" s="110">
        <f>SUM(C109:C114)</f>
        <v>3</v>
      </c>
      <c r="D115" s="110">
        <f>SUM(D109:D113)</f>
        <v>2</v>
      </c>
      <c r="E115" s="115"/>
      <c r="F115" s="110" t="s">
        <v>7</v>
      </c>
      <c r="G115" s="108">
        <f>SUM(G109:G114)</f>
        <v>16890</v>
      </c>
      <c r="H115" s="108">
        <f>SUM(H109:H114)</f>
        <v>0</v>
      </c>
      <c r="I115" s="108">
        <f>SUM(I109:I114)</f>
        <v>565</v>
      </c>
      <c r="J115" s="108">
        <f>SUM(J109:J113)</f>
        <v>0</v>
      </c>
      <c r="K115" s="108">
        <f>SUM(K109:K113)</f>
        <v>0</v>
      </c>
      <c r="L115" s="108">
        <f>SUM(L109:L114)</f>
        <v>17455</v>
      </c>
      <c r="M115" s="122"/>
    </row>
    <row r="116" spans="1:13" ht="15" customHeight="1">
      <c r="A116" s="272" t="s">
        <v>339</v>
      </c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</row>
    <row r="117" spans="1:13" ht="15" customHeight="1">
      <c r="A117" s="272" t="s">
        <v>450</v>
      </c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</row>
    <row r="118" spans="1:13" ht="15" customHeight="1">
      <c r="A118" s="272" t="str">
        <f>A3</f>
        <v>Nómina que corresponde a la 1RA (primera) quincena del mes de Enero de 2019.</v>
      </c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</row>
    <row r="119" spans="1:13" ht="15" customHeight="1">
      <c r="A119" s="273" t="s">
        <v>310</v>
      </c>
      <c r="B119" s="273"/>
      <c r="C119" s="273"/>
      <c r="D119" s="273"/>
      <c r="E119" s="273"/>
      <c r="F119" s="273"/>
      <c r="G119" s="273"/>
      <c r="H119" s="273"/>
      <c r="I119" s="273"/>
      <c r="J119" s="273"/>
      <c r="K119" s="273"/>
      <c r="L119" s="273"/>
      <c r="M119" s="273"/>
    </row>
    <row r="120" spans="1:13" ht="24.75" customHeight="1">
      <c r="A120" s="49" t="s">
        <v>8</v>
      </c>
      <c r="B120" s="45" t="s">
        <v>25</v>
      </c>
      <c r="C120" s="45" t="s">
        <v>19</v>
      </c>
      <c r="D120" s="45" t="s">
        <v>20</v>
      </c>
      <c r="E120" s="49" t="s">
        <v>0</v>
      </c>
      <c r="F120" s="49" t="s">
        <v>1</v>
      </c>
      <c r="G120" s="49" t="s">
        <v>2</v>
      </c>
      <c r="H120" s="49" t="s">
        <v>3</v>
      </c>
      <c r="I120" s="49" t="s">
        <v>4</v>
      </c>
      <c r="J120" s="82" t="s">
        <v>76</v>
      </c>
      <c r="K120" s="189" t="s">
        <v>317</v>
      </c>
      <c r="L120" s="49" t="s">
        <v>5</v>
      </c>
      <c r="M120" s="49" t="s">
        <v>6</v>
      </c>
    </row>
    <row r="121" spans="1:15" ht="51" customHeight="1" thickBot="1">
      <c r="A121" s="55" t="s">
        <v>536</v>
      </c>
      <c r="B121" s="55">
        <v>1</v>
      </c>
      <c r="C121" s="55">
        <v>1</v>
      </c>
      <c r="D121" s="55"/>
      <c r="E121" s="248" t="s">
        <v>383</v>
      </c>
      <c r="F121" s="59" t="s">
        <v>39</v>
      </c>
      <c r="G121" s="56">
        <v>9105</v>
      </c>
      <c r="H121" s="56">
        <v>420</v>
      </c>
      <c r="I121" s="56"/>
      <c r="J121" s="56"/>
      <c r="K121" s="56"/>
      <c r="L121" s="56">
        <f>G121-H121+I121</f>
        <v>8685</v>
      </c>
      <c r="M121" s="66"/>
      <c r="N121" s="35"/>
      <c r="O121" s="206"/>
    </row>
    <row r="122" spans="1:15" ht="51" customHeight="1" thickBot="1">
      <c r="A122" s="5" t="s">
        <v>537</v>
      </c>
      <c r="B122" s="5">
        <v>1</v>
      </c>
      <c r="C122" s="5">
        <v>1</v>
      </c>
      <c r="D122" s="5"/>
      <c r="E122" s="30" t="s">
        <v>45</v>
      </c>
      <c r="F122" s="32" t="s">
        <v>46</v>
      </c>
      <c r="G122" s="38">
        <v>5230</v>
      </c>
      <c r="H122" s="35">
        <v>285</v>
      </c>
      <c r="I122" s="35"/>
      <c r="J122" s="35"/>
      <c r="K122" s="35"/>
      <c r="L122" s="35">
        <f>G122-H122+I122</f>
        <v>4945</v>
      </c>
      <c r="M122" s="44"/>
      <c r="N122" s="35"/>
      <c r="O122" s="206"/>
    </row>
    <row r="123" spans="1:13" ht="25.5" customHeight="1" thickTop="1">
      <c r="A123" s="114"/>
      <c r="B123" s="110">
        <f>SUM(B121:B122)</f>
        <v>2</v>
      </c>
      <c r="C123" s="110">
        <f>SUM(C121:C122)</f>
        <v>2</v>
      </c>
      <c r="D123" s="110">
        <f>SUM(D121:D122)</f>
        <v>0</v>
      </c>
      <c r="E123" s="123"/>
      <c r="F123" s="110" t="s">
        <v>7</v>
      </c>
      <c r="G123" s="120">
        <f aca="true" t="shared" si="8" ref="G123:L123">SUM(G121:G122)</f>
        <v>14335</v>
      </c>
      <c r="H123" s="120">
        <f t="shared" si="8"/>
        <v>705</v>
      </c>
      <c r="I123" s="120">
        <f t="shared" si="8"/>
        <v>0</v>
      </c>
      <c r="J123" s="120">
        <f t="shared" si="8"/>
        <v>0</v>
      </c>
      <c r="K123" s="120">
        <f t="shared" si="8"/>
        <v>0</v>
      </c>
      <c r="L123" s="120">
        <f t="shared" si="8"/>
        <v>13630</v>
      </c>
      <c r="M123" s="122"/>
    </row>
    <row r="124" spans="1:13" ht="15" customHeight="1">
      <c r="A124" s="272" t="s">
        <v>10</v>
      </c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</row>
    <row r="125" spans="1:13" ht="15" customHeight="1">
      <c r="A125" s="272" t="s">
        <v>450</v>
      </c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</row>
    <row r="126" spans="1:13" ht="15" customHeight="1">
      <c r="A126" s="272" t="str">
        <f>A3</f>
        <v>Nómina que corresponde a la 1RA (primera) quincena del mes de Enero de 2019.</v>
      </c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</row>
    <row r="127" spans="1:13" ht="15" customHeight="1">
      <c r="A127" s="273" t="s">
        <v>427</v>
      </c>
      <c r="B127" s="273"/>
      <c r="C127" s="273"/>
      <c r="D127" s="273"/>
      <c r="E127" s="273"/>
      <c r="F127" s="273"/>
      <c r="G127" s="273"/>
      <c r="H127" s="273"/>
      <c r="I127" s="273"/>
      <c r="J127" s="273"/>
      <c r="K127" s="273"/>
      <c r="L127" s="273"/>
      <c r="M127" s="273"/>
    </row>
    <row r="128" spans="1:13" ht="24.75" customHeight="1">
      <c r="A128" s="236" t="s">
        <v>8</v>
      </c>
      <c r="B128" s="237" t="s">
        <v>25</v>
      </c>
      <c r="C128" s="237" t="s">
        <v>19</v>
      </c>
      <c r="D128" s="237" t="s">
        <v>20</v>
      </c>
      <c r="E128" s="236" t="s">
        <v>0</v>
      </c>
      <c r="F128" s="236" t="s">
        <v>1</v>
      </c>
      <c r="G128" s="236" t="s">
        <v>2</v>
      </c>
      <c r="H128" s="236" t="s">
        <v>3</v>
      </c>
      <c r="I128" s="236" t="s">
        <v>4</v>
      </c>
      <c r="J128" s="82" t="s">
        <v>76</v>
      </c>
      <c r="K128" s="189" t="s">
        <v>317</v>
      </c>
      <c r="L128" s="236" t="s">
        <v>5</v>
      </c>
      <c r="M128" s="236" t="s">
        <v>6</v>
      </c>
    </row>
    <row r="129" spans="1:15" ht="50.25" customHeight="1" thickBot="1">
      <c r="A129" s="55" t="s">
        <v>538</v>
      </c>
      <c r="B129" s="55">
        <v>1</v>
      </c>
      <c r="C129" s="55"/>
      <c r="D129" s="55">
        <v>1</v>
      </c>
      <c r="E129" s="248" t="s">
        <v>413</v>
      </c>
      <c r="F129" s="59" t="s">
        <v>39</v>
      </c>
      <c r="G129" s="56">
        <v>9105</v>
      </c>
      <c r="H129" s="56">
        <v>420</v>
      </c>
      <c r="I129" s="56"/>
      <c r="J129" s="56"/>
      <c r="K129" s="56"/>
      <c r="L129" s="56">
        <f>G129-H129+I129</f>
        <v>8685</v>
      </c>
      <c r="M129" s="64"/>
      <c r="N129" s="35"/>
      <c r="O129" s="206"/>
    </row>
    <row r="130" spans="1:15" ht="51" customHeight="1" thickBot="1">
      <c r="A130" s="55" t="s">
        <v>539</v>
      </c>
      <c r="B130" s="5">
        <v>1</v>
      </c>
      <c r="C130" s="5">
        <v>1</v>
      </c>
      <c r="D130" s="5"/>
      <c r="E130" s="30" t="s">
        <v>89</v>
      </c>
      <c r="F130" s="31" t="s">
        <v>94</v>
      </c>
      <c r="G130" s="38">
        <v>5550</v>
      </c>
      <c r="H130" s="38">
        <v>435</v>
      </c>
      <c r="I130" s="38"/>
      <c r="J130" s="38"/>
      <c r="K130" s="38"/>
      <c r="L130" s="35">
        <f>G130-H130+I130+J130+K130</f>
        <v>5115</v>
      </c>
      <c r="M130" s="243"/>
      <c r="N130" s="35"/>
      <c r="O130" s="206"/>
    </row>
    <row r="131" spans="1:15" ht="51" customHeight="1" thickBot="1">
      <c r="A131" s="55" t="s">
        <v>540</v>
      </c>
      <c r="B131" s="5">
        <v>1</v>
      </c>
      <c r="C131" s="5">
        <v>1</v>
      </c>
      <c r="D131" s="5"/>
      <c r="E131" s="50" t="s">
        <v>90</v>
      </c>
      <c r="F131" s="31" t="s">
        <v>94</v>
      </c>
      <c r="G131" s="42">
        <v>5550</v>
      </c>
      <c r="H131" s="42">
        <v>435</v>
      </c>
      <c r="I131" s="42"/>
      <c r="J131" s="42"/>
      <c r="K131" s="42"/>
      <c r="L131" s="35">
        <f>G131-H131+I131+J131+K131</f>
        <v>5115</v>
      </c>
      <c r="M131" s="44"/>
      <c r="N131" s="35"/>
      <c r="O131" s="206"/>
    </row>
    <row r="132" spans="1:15" ht="51" customHeight="1" thickBot="1">
      <c r="A132" s="55" t="s">
        <v>541</v>
      </c>
      <c r="B132" s="13">
        <v>1</v>
      </c>
      <c r="C132" s="13">
        <v>1</v>
      </c>
      <c r="D132" s="13"/>
      <c r="E132" s="86" t="s">
        <v>91</v>
      </c>
      <c r="F132" s="31" t="s">
        <v>94</v>
      </c>
      <c r="G132" s="89">
        <v>5650</v>
      </c>
      <c r="H132" s="42">
        <v>435</v>
      </c>
      <c r="I132" s="89"/>
      <c r="J132" s="89"/>
      <c r="K132" s="89"/>
      <c r="L132" s="35">
        <f>G132-H132+I132+J132+K132</f>
        <v>5215</v>
      </c>
      <c r="M132" s="67"/>
      <c r="N132" s="35"/>
      <c r="O132" s="206"/>
    </row>
    <row r="133" spans="1:15" ht="51" customHeight="1" thickBot="1">
      <c r="A133" s="55" t="s">
        <v>542</v>
      </c>
      <c r="B133" s="13">
        <v>1</v>
      </c>
      <c r="C133" s="13">
        <v>1</v>
      </c>
      <c r="D133" s="13"/>
      <c r="E133" s="270" t="s">
        <v>92</v>
      </c>
      <c r="F133" s="264" t="s">
        <v>95</v>
      </c>
      <c r="G133" s="90">
        <v>4110</v>
      </c>
      <c r="H133" s="87"/>
      <c r="I133" s="90">
        <v>90</v>
      </c>
      <c r="J133" s="90"/>
      <c r="K133" s="90"/>
      <c r="L133" s="35">
        <f>G133-H133+I133+J133+K133</f>
        <v>4200</v>
      </c>
      <c r="M133" s="67"/>
      <c r="N133" s="35"/>
      <c r="O133" s="206"/>
    </row>
    <row r="134" spans="1:15" ht="51" customHeight="1" thickBot="1">
      <c r="A134" s="55" t="s">
        <v>543</v>
      </c>
      <c r="B134" s="5">
        <v>1</v>
      </c>
      <c r="C134" s="5">
        <v>1</v>
      </c>
      <c r="D134" s="5"/>
      <c r="E134" s="40" t="s">
        <v>93</v>
      </c>
      <c r="F134" s="31" t="s">
        <v>94</v>
      </c>
      <c r="G134" s="38">
        <v>5440</v>
      </c>
      <c r="H134" s="38">
        <v>435</v>
      </c>
      <c r="I134" s="90"/>
      <c r="J134" s="90"/>
      <c r="K134" s="90"/>
      <c r="L134" s="35">
        <f>G134-H134+I134+J134+K134</f>
        <v>5005</v>
      </c>
      <c r="M134" s="67"/>
      <c r="N134" s="35"/>
      <c r="O134" s="206"/>
    </row>
    <row r="135" spans="1:13" ht="25.5" customHeight="1">
      <c r="A135" s="114"/>
      <c r="B135" s="110">
        <f>SUM(B129:B134)</f>
        <v>6</v>
      </c>
      <c r="C135" s="110">
        <f>SUM(C129:C134)</f>
        <v>5</v>
      </c>
      <c r="D135" s="110">
        <f>SUM(D129:D134)</f>
        <v>1</v>
      </c>
      <c r="E135" s="115"/>
      <c r="F135" s="110" t="s">
        <v>7</v>
      </c>
      <c r="G135" s="108">
        <f>SUM(G129:G134)</f>
        <v>35405</v>
      </c>
      <c r="H135" s="108">
        <f>SUM(H129:H134)</f>
        <v>2160</v>
      </c>
      <c r="I135" s="108">
        <f>SUM(I129:I134)</f>
        <v>90</v>
      </c>
      <c r="J135" s="108">
        <f>SUM(J129:J134)</f>
        <v>0</v>
      </c>
      <c r="K135" s="108">
        <f>SUM(K129:K134)</f>
        <v>0</v>
      </c>
      <c r="L135" s="108">
        <f>SUM(L129:L134)</f>
        <v>33335</v>
      </c>
      <c r="M135" s="122"/>
    </row>
    <row r="136" spans="1:13" ht="15" customHeight="1">
      <c r="A136" s="272" t="s">
        <v>10</v>
      </c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</row>
    <row r="137" spans="1:13" ht="15" customHeight="1">
      <c r="A137" s="272" t="s">
        <v>450</v>
      </c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</row>
    <row r="138" spans="1:13" ht="15" customHeight="1">
      <c r="A138" s="272" t="str">
        <f>A3</f>
        <v>Nómina que corresponde a la 1RA (primera) quincena del mes de Enero de 2019.</v>
      </c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</row>
    <row r="139" spans="1:13" ht="15" customHeight="1">
      <c r="A139" s="273" t="s">
        <v>311</v>
      </c>
      <c r="B139" s="273"/>
      <c r="C139" s="273"/>
      <c r="D139" s="273"/>
      <c r="E139" s="273"/>
      <c r="F139" s="273"/>
      <c r="G139" s="273"/>
      <c r="H139" s="273"/>
      <c r="I139" s="273"/>
      <c r="J139" s="273"/>
      <c r="K139" s="273"/>
      <c r="L139" s="273"/>
      <c r="M139" s="273"/>
    </row>
    <row r="140" spans="1:13" ht="24.75" customHeight="1">
      <c r="A140" s="49" t="s">
        <v>8</v>
      </c>
      <c r="B140" s="45" t="s">
        <v>25</v>
      </c>
      <c r="C140" s="45" t="s">
        <v>19</v>
      </c>
      <c r="D140" s="45" t="s">
        <v>20</v>
      </c>
      <c r="E140" s="49" t="s">
        <v>0</v>
      </c>
      <c r="F140" s="49" t="s">
        <v>1</v>
      </c>
      <c r="G140" s="49" t="s">
        <v>2</v>
      </c>
      <c r="H140" s="49" t="s">
        <v>3</v>
      </c>
      <c r="I140" s="49" t="s">
        <v>4</v>
      </c>
      <c r="J140" s="82" t="s">
        <v>76</v>
      </c>
      <c r="K140" s="189" t="s">
        <v>317</v>
      </c>
      <c r="L140" s="49" t="s">
        <v>5</v>
      </c>
      <c r="M140" s="49" t="s">
        <v>6</v>
      </c>
    </row>
    <row r="141" spans="1:15" ht="51" customHeight="1" thickBot="1">
      <c r="A141" s="55" t="s">
        <v>544</v>
      </c>
      <c r="B141" s="55">
        <v>1</v>
      </c>
      <c r="C141" s="55">
        <v>1</v>
      </c>
      <c r="D141" s="55"/>
      <c r="E141" s="68" t="s">
        <v>416</v>
      </c>
      <c r="F141" s="59" t="s">
        <v>39</v>
      </c>
      <c r="G141" s="56">
        <v>9105</v>
      </c>
      <c r="H141" s="56">
        <v>420</v>
      </c>
      <c r="I141" s="56"/>
      <c r="J141" s="56"/>
      <c r="K141" s="56"/>
      <c r="L141" s="56">
        <f>G141-H141+I141+J141+K141</f>
        <v>8685</v>
      </c>
      <c r="M141" s="242"/>
      <c r="N141" s="35"/>
      <c r="O141" s="206"/>
    </row>
    <row r="142" spans="1:15" ht="51" customHeight="1" thickBot="1">
      <c r="A142" s="55" t="s">
        <v>545</v>
      </c>
      <c r="B142" s="5">
        <v>1</v>
      </c>
      <c r="C142" s="5"/>
      <c r="D142" s="5">
        <v>1</v>
      </c>
      <c r="E142" s="30" t="s">
        <v>48</v>
      </c>
      <c r="F142" s="32" t="s">
        <v>12</v>
      </c>
      <c r="G142" s="38">
        <v>5435</v>
      </c>
      <c r="H142" s="38">
        <v>175</v>
      </c>
      <c r="I142" s="38"/>
      <c r="J142" s="38"/>
      <c r="K142" s="38"/>
      <c r="L142" s="38">
        <f>G142-H142+I142</f>
        <v>5260</v>
      </c>
      <c r="M142" s="44"/>
      <c r="N142" s="205"/>
      <c r="O142" s="206"/>
    </row>
    <row r="143" spans="1:15" ht="51" customHeight="1" thickBot="1">
      <c r="A143" s="55" t="s">
        <v>546</v>
      </c>
      <c r="B143" s="5">
        <v>1</v>
      </c>
      <c r="C143" s="5">
        <v>1</v>
      </c>
      <c r="D143" s="5"/>
      <c r="E143" s="30" t="s">
        <v>188</v>
      </c>
      <c r="F143" s="31" t="s">
        <v>47</v>
      </c>
      <c r="G143" s="38">
        <v>5660</v>
      </c>
      <c r="H143" s="38">
        <v>175</v>
      </c>
      <c r="I143" s="38"/>
      <c r="J143" s="38"/>
      <c r="K143" s="38"/>
      <c r="L143" s="38">
        <f>G143-H143+I143</f>
        <v>5485</v>
      </c>
      <c r="M143" s="44"/>
      <c r="N143" s="205"/>
      <c r="O143" s="206"/>
    </row>
    <row r="144" spans="1:15" ht="51" customHeight="1" thickBot="1">
      <c r="A144" s="55" t="s">
        <v>547</v>
      </c>
      <c r="B144" s="5">
        <v>1</v>
      </c>
      <c r="C144" s="5">
        <v>1</v>
      </c>
      <c r="D144" s="5"/>
      <c r="E144" s="30" t="s">
        <v>259</v>
      </c>
      <c r="F144" s="31" t="s">
        <v>253</v>
      </c>
      <c r="G144" s="38">
        <v>4190</v>
      </c>
      <c r="H144" s="38"/>
      <c r="I144" s="38">
        <v>111</v>
      </c>
      <c r="J144" s="38"/>
      <c r="K144" s="38"/>
      <c r="L144" s="38">
        <f>G144-H144+I144</f>
        <v>4301</v>
      </c>
      <c r="M144" s="44"/>
      <c r="N144" s="205"/>
      <c r="O144" s="206"/>
    </row>
    <row r="145" spans="1:15" ht="51" customHeight="1" thickBot="1">
      <c r="A145" s="55" t="s">
        <v>548</v>
      </c>
      <c r="B145" s="5">
        <v>1</v>
      </c>
      <c r="C145" s="5"/>
      <c r="D145" s="5">
        <v>1</v>
      </c>
      <c r="E145" s="30" t="s">
        <v>287</v>
      </c>
      <c r="F145" s="31" t="s">
        <v>466</v>
      </c>
      <c r="G145" s="148">
        <v>6565</v>
      </c>
      <c r="H145" s="148">
        <v>395</v>
      </c>
      <c r="I145" s="148"/>
      <c r="J145" s="148"/>
      <c r="K145" s="148"/>
      <c r="L145" s="148">
        <f>G145-H145+I145</f>
        <v>6170</v>
      </c>
      <c r="M145" s="44"/>
      <c r="N145" s="205"/>
      <c r="O145" s="206"/>
    </row>
    <row r="146" spans="1:13" ht="25.5" customHeight="1" thickTop="1">
      <c r="A146" s="114"/>
      <c r="B146" s="110">
        <f>SUM(B141:B145)</f>
        <v>5</v>
      </c>
      <c r="C146" s="110">
        <f>SUM(C141:C145)</f>
        <v>3</v>
      </c>
      <c r="D146" s="110">
        <f>SUM(D141:D145)</f>
        <v>2</v>
      </c>
      <c r="E146" s="115"/>
      <c r="F146" s="110" t="s">
        <v>7</v>
      </c>
      <c r="G146" s="108">
        <f>SUM(G141:G145)</f>
        <v>30955</v>
      </c>
      <c r="H146" s="108">
        <f>SUM(H141:H145)</f>
        <v>1165</v>
      </c>
      <c r="I146" s="108">
        <f>SUM(I141:I145)</f>
        <v>111</v>
      </c>
      <c r="J146" s="108">
        <f>SUM(J141:J145)</f>
        <v>0</v>
      </c>
      <c r="K146" s="108">
        <f>SUM(K141:K145)</f>
        <v>0</v>
      </c>
      <c r="L146" s="108">
        <f>SUM(L141:L145)</f>
        <v>29901</v>
      </c>
      <c r="M146" s="122"/>
    </row>
    <row r="147" spans="1:13" ht="15" customHeight="1">
      <c r="A147" s="272" t="s">
        <v>10</v>
      </c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</row>
    <row r="148" spans="1:13" ht="15" customHeight="1">
      <c r="A148" s="272" t="s">
        <v>450</v>
      </c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</row>
    <row r="149" spans="1:13" ht="15" customHeight="1">
      <c r="A149" s="272" t="str">
        <f>A3</f>
        <v>Nómina que corresponde a la 1RA (primera) quincena del mes de Enero de 2019.</v>
      </c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</row>
    <row r="150" spans="1:13" ht="15" customHeight="1">
      <c r="A150" s="273" t="s">
        <v>428</v>
      </c>
      <c r="B150" s="273"/>
      <c r="C150" s="273"/>
      <c r="D150" s="273"/>
      <c r="E150" s="273"/>
      <c r="F150" s="273"/>
      <c r="G150" s="273"/>
      <c r="H150" s="273"/>
      <c r="I150" s="273"/>
      <c r="J150" s="273"/>
      <c r="K150" s="273"/>
      <c r="L150" s="273"/>
      <c r="M150" s="273"/>
    </row>
    <row r="151" spans="1:13" ht="25.5" customHeight="1">
      <c r="A151" s="49" t="s">
        <v>8</v>
      </c>
      <c r="B151" s="45" t="s">
        <v>25</v>
      </c>
      <c r="C151" s="45" t="s">
        <v>19</v>
      </c>
      <c r="D151" s="45" t="s">
        <v>20</v>
      </c>
      <c r="E151" s="49" t="s">
        <v>0</v>
      </c>
      <c r="F151" s="49" t="s">
        <v>1</v>
      </c>
      <c r="G151" s="49" t="s">
        <v>2</v>
      </c>
      <c r="H151" s="49" t="s">
        <v>3</v>
      </c>
      <c r="I151" s="49" t="s">
        <v>4</v>
      </c>
      <c r="J151" s="82" t="s">
        <v>76</v>
      </c>
      <c r="K151" s="189" t="s">
        <v>317</v>
      </c>
      <c r="L151" s="49" t="s">
        <v>5</v>
      </c>
      <c r="M151" s="49" t="s">
        <v>6</v>
      </c>
    </row>
    <row r="152" spans="1:15" ht="51" customHeight="1" thickBot="1">
      <c r="A152" s="55" t="s">
        <v>549</v>
      </c>
      <c r="B152" s="55">
        <v>1</v>
      </c>
      <c r="C152" s="55"/>
      <c r="D152" s="55">
        <v>1</v>
      </c>
      <c r="E152" s="58" t="s">
        <v>130</v>
      </c>
      <c r="F152" s="59" t="s">
        <v>39</v>
      </c>
      <c r="G152" s="56">
        <v>9105</v>
      </c>
      <c r="H152" s="56">
        <v>420</v>
      </c>
      <c r="I152" s="56"/>
      <c r="J152" s="56"/>
      <c r="K152" s="56"/>
      <c r="L152" s="56">
        <f>G152-H152+I152</f>
        <v>8685</v>
      </c>
      <c r="M152" s="242"/>
      <c r="N152" s="205"/>
      <c r="O152" s="206"/>
    </row>
    <row r="153" spans="1:15" ht="51" customHeight="1" thickBot="1">
      <c r="A153" s="55" t="s">
        <v>550</v>
      </c>
      <c r="B153" s="5">
        <v>1</v>
      </c>
      <c r="C153" s="5"/>
      <c r="D153" s="5">
        <v>1</v>
      </c>
      <c r="E153" s="30" t="s">
        <v>226</v>
      </c>
      <c r="F153" s="31" t="s">
        <v>9</v>
      </c>
      <c r="G153" s="38">
        <v>3670</v>
      </c>
      <c r="H153" s="38"/>
      <c r="I153" s="38">
        <v>111</v>
      </c>
      <c r="J153" s="51"/>
      <c r="K153" s="51"/>
      <c r="L153" s="38">
        <f>G153-H153+I153</f>
        <v>3781</v>
      </c>
      <c r="M153" s="44"/>
      <c r="N153" s="205"/>
      <c r="O153" s="206"/>
    </row>
    <row r="154" spans="1:15" ht="51" customHeight="1" thickBot="1">
      <c r="A154" s="55" t="s">
        <v>551</v>
      </c>
      <c r="B154" s="5">
        <v>1</v>
      </c>
      <c r="C154" s="5"/>
      <c r="D154" s="5">
        <v>1</v>
      </c>
      <c r="E154" s="30" t="s">
        <v>356</v>
      </c>
      <c r="F154" s="31" t="s">
        <v>351</v>
      </c>
      <c r="G154" s="38">
        <v>4285</v>
      </c>
      <c r="H154" s="38"/>
      <c r="I154" s="38">
        <v>90</v>
      </c>
      <c r="J154" s="51"/>
      <c r="K154" s="51"/>
      <c r="L154" s="38">
        <f>G154-H154+I154</f>
        <v>4375</v>
      </c>
      <c r="M154" s="44"/>
      <c r="N154" s="205"/>
      <c r="O154" s="206"/>
    </row>
    <row r="155" spans="1:15" ht="51" customHeight="1" thickBot="1">
      <c r="A155" s="55" t="s">
        <v>552</v>
      </c>
      <c r="B155" s="5">
        <v>1</v>
      </c>
      <c r="C155" s="5">
        <v>1</v>
      </c>
      <c r="D155" s="5"/>
      <c r="E155" s="30" t="s">
        <v>422</v>
      </c>
      <c r="F155" s="31" t="s">
        <v>414</v>
      </c>
      <c r="G155" s="38">
        <v>8140</v>
      </c>
      <c r="H155" s="38">
        <v>250</v>
      </c>
      <c r="I155" s="38"/>
      <c r="J155" s="51"/>
      <c r="K155" s="51"/>
      <c r="L155" s="38">
        <f>G155-H155+I155</f>
        <v>7890</v>
      </c>
      <c r="M155" s="44"/>
      <c r="N155" s="205"/>
      <c r="O155" s="206"/>
    </row>
    <row r="156" spans="1:13" ht="25.5" customHeight="1" thickTop="1">
      <c r="A156" s="114"/>
      <c r="B156" s="110">
        <f>SUM(B152:B155)</f>
        <v>4</v>
      </c>
      <c r="C156" s="110">
        <f>SUM(C152:C155)</f>
        <v>1</v>
      </c>
      <c r="D156" s="110">
        <f>SUM(D152:D155)</f>
        <v>3</v>
      </c>
      <c r="E156" s="115"/>
      <c r="F156" s="110" t="s">
        <v>7</v>
      </c>
      <c r="G156" s="120">
        <f aca="true" t="shared" si="9" ref="G156:L156">SUM(G152:G155)</f>
        <v>25200</v>
      </c>
      <c r="H156" s="120">
        <f t="shared" si="9"/>
        <v>670</v>
      </c>
      <c r="I156" s="120">
        <f t="shared" si="9"/>
        <v>201</v>
      </c>
      <c r="J156" s="120">
        <f t="shared" si="9"/>
        <v>0</v>
      </c>
      <c r="K156" s="120">
        <f t="shared" si="9"/>
        <v>0</v>
      </c>
      <c r="L156" s="120">
        <f t="shared" si="9"/>
        <v>24731</v>
      </c>
      <c r="M156" s="122"/>
    </row>
    <row r="157" spans="1:13" s="10" customFormat="1" ht="15" customHeight="1">
      <c r="A157" s="272" t="s">
        <v>10</v>
      </c>
      <c r="B157" s="272"/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</row>
    <row r="158" spans="1:13" s="10" customFormat="1" ht="15" customHeight="1">
      <c r="A158" s="272" t="s">
        <v>450</v>
      </c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</row>
    <row r="159" spans="1:13" s="10" customFormat="1" ht="16.5" customHeight="1">
      <c r="A159" s="272" t="str">
        <f>A3</f>
        <v>Nómina que corresponde a la 1RA (primera) quincena del mes de Enero de 2019.</v>
      </c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</row>
    <row r="160" spans="1:13" s="10" customFormat="1" ht="15" customHeight="1">
      <c r="A160" s="273" t="s">
        <v>429</v>
      </c>
      <c r="B160" s="273"/>
      <c r="C160" s="273"/>
      <c r="D160" s="273"/>
      <c r="E160" s="273"/>
      <c r="F160" s="273"/>
      <c r="G160" s="273"/>
      <c r="H160" s="273"/>
      <c r="I160" s="273"/>
      <c r="J160" s="273"/>
      <c r="K160" s="273"/>
      <c r="L160" s="273"/>
      <c r="M160" s="273"/>
    </row>
    <row r="161" spans="1:13" s="10" customFormat="1" ht="24.75" customHeight="1">
      <c r="A161" s="49" t="s">
        <v>8</v>
      </c>
      <c r="B161" s="45" t="s">
        <v>25</v>
      </c>
      <c r="C161" s="45" t="s">
        <v>19</v>
      </c>
      <c r="D161" s="45" t="s">
        <v>20</v>
      </c>
      <c r="E161" s="49" t="s">
        <v>0</v>
      </c>
      <c r="F161" s="49" t="s">
        <v>1</v>
      </c>
      <c r="G161" s="49" t="s">
        <v>2</v>
      </c>
      <c r="H161" s="49" t="s">
        <v>3</v>
      </c>
      <c r="I161" s="49" t="s">
        <v>4</v>
      </c>
      <c r="J161" s="82" t="s">
        <v>76</v>
      </c>
      <c r="K161" s="189" t="s">
        <v>317</v>
      </c>
      <c r="L161" s="49" t="s">
        <v>5</v>
      </c>
      <c r="M161" s="256" t="s">
        <v>6</v>
      </c>
    </row>
    <row r="162" spans="1:18" s="10" customFormat="1" ht="51" customHeight="1" thickBot="1">
      <c r="A162" s="55" t="s">
        <v>553</v>
      </c>
      <c r="B162" s="55">
        <v>1</v>
      </c>
      <c r="C162" s="55">
        <v>1</v>
      </c>
      <c r="D162" s="55"/>
      <c r="E162" s="58" t="s">
        <v>275</v>
      </c>
      <c r="F162" s="240" t="s">
        <v>274</v>
      </c>
      <c r="G162" s="70">
        <v>5800</v>
      </c>
      <c r="H162" s="70">
        <v>350</v>
      </c>
      <c r="I162" s="239"/>
      <c r="J162" s="239"/>
      <c r="K162" s="239"/>
      <c r="L162" s="70">
        <f>G162-H162+I162</f>
        <v>5450</v>
      </c>
      <c r="M162" s="75"/>
      <c r="N162" s="205"/>
      <c r="O162" s="206"/>
      <c r="R162" s="271"/>
    </row>
    <row r="163" spans="1:15" s="10" customFormat="1" ht="51" customHeight="1" thickBot="1">
      <c r="A163" s="55" t="s">
        <v>554</v>
      </c>
      <c r="B163" s="13">
        <v>1</v>
      </c>
      <c r="C163" s="13">
        <v>1</v>
      </c>
      <c r="D163" s="5"/>
      <c r="E163" s="30" t="s">
        <v>376</v>
      </c>
      <c r="F163" s="151" t="s">
        <v>253</v>
      </c>
      <c r="G163" s="38">
        <v>4105</v>
      </c>
      <c r="H163" s="38"/>
      <c r="I163" s="38">
        <v>90</v>
      </c>
      <c r="J163" s="38"/>
      <c r="K163" s="38"/>
      <c r="L163" s="38">
        <f>G163-H163+I163</f>
        <v>4195</v>
      </c>
      <c r="M163" s="9"/>
      <c r="N163" s="35"/>
      <c r="O163" s="206"/>
    </row>
    <row r="164" spans="1:13" ht="25.5" customHeight="1" thickTop="1">
      <c r="A164" s="141"/>
      <c r="B164" s="110">
        <f>SUM(B162:B163)</f>
        <v>2</v>
      </c>
      <c r="C164" s="110">
        <f>SUM(C162:C163)</f>
        <v>2</v>
      </c>
      <c r="D164" s="110">
        <f>SUM(D162:D163)</f>
        <v>0</v>
      </c>
      <c r="E164" s="141"/>
      <c r="F164" s="110" t="s">
        <v>7</v>
      </c>
      <c r="G164" s="120">
        <f aca="true" t="shared" si="10" ref="G164:L164">SUM(G162:G163)</f>
        <v>9905</v>
      </c>
      <c r="H164" s="120">
        <f t="shared" si="10"/>
        <v>350</v>
      </c>
      <c r="I164" s="120">
        <f t="shared" si="10"/>
        <v>90</v>
      </c>
      <c r="J164" s="120">
        <f t="shared" si="10"/>
        <v>0</v>
      </c>
      <c r="K164" s="120">
        <f t="shared" si="10"/>
        <v>0</v>
      </c>
      <c r="L164" s="120">
        <f t="shared" si="10"/>
        <v>9645</v>
      </c>
      <c r="M164" s="116"/>
    </row>
    <row r="165" spans="1:13" ht="15" customHeight="1">
      <c r="A165" s="272" t="s">
        <v>10</v>
      </c>
      <c r="B165" s="272"/>
      <c r="C165" s="272"/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</row>
    <row r="166" spans="1:13" ht="15" customHeight="1">
      <c r="A166" s="272" t="s">
        <v>450</v>
      </c>
      <c r="B166" s="272"/>
      <c r="C166" s="272"/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</row>
    <row r="167" spans="1:13" ht="15" customHeight="1">
      <c r="A167" s="272" t="str">
        <f>A3</f>
        <v>Nómina que corresponde a la 1RA (primera) quincena del mes de Enero de 2019.</v>
      </c>
      <c r="B167" s="272"/>
      <c r="C167" s="272"/>
      <c r="D167" s="272"/>
      <c r="E167" s="272"/>
      <c r="F167" s="272"/>
      <c r="G167" s="272"/>
      <c r="H167" s="272"/>
      <c r="I167" s="272"/>
      <c r="J167" s="272"/>
      <c r="K167" s="272"/>
      <c r="L167" s="272"/>
      <c r="M167" s="272"/>
    </row>
    <row r="168" spans="1:13" ht="15" customHeight="1">
      <c r="A168" s="273" t="s">
        <v>430</v>
      </c>
      <c r="B168" s="273"/>
      <c r="C168" s="273"/>
      <c r="D168" s="273"/>
      <c r="E168" s="273"/>
      <c r="F168" s="273"/>
      <c r="G168" s="273"/>
      <c r="H168" s="273"/>
      <c r="I168" s="273"/>
      <c r="J168" s="273"/>
      <c r="K168" s="273"/>
      <c r="L168" s="273"/>
      <c r="M168" s="273"/>
    </row>
    <row r="169" spans="1:13" ht="24.75" customHeight="1">
      <c r="A169" s="49" t="s">
        <v>8</v>
      </c>
      <c r="B169" s="45" t="s">
        <v>25</v>
      </c>
      <c r="C169" s="45" t="s">
        <v>19</v>
      </c>
      <c r="D169" s="45" t="s">
        <v>20</v>
      </c>
      <c r="E169" s="49" t="s">
        <v>0</v>
      </c>
      <c r="F169" s="49" t="s">
        <v>1</v>
      </c>
      <c r="G169" s="49" t="s">
        <v>2</v>
      </c>
      <c r="H169" s="49" t="s">
        <v>3</v>
      </c>
      <c r="I169" s="49" t="s">
        <v>4</v>
      </c>
      <c r="J169" s="82" t="s">
        <v>76</v>
      </c>
      <c r="K169" s="189" t="s">
        <v>317</v>
      </c>
      <c r="L169" s="49" t="s">
        <v>5</v>
      </c>
      <c r="M169" s="49" t="s">
        <v>6</v>
      </c>
    </row>
    <row r="170" spans="1:15" ht="51" customHeight="1" thickBot="1">
      <c r="A170" s="55" t="s">
        <v>555</v>
      </c>
      <c r="B170" s="55">
        <v>1</v>
      </c>
      <c r="C170" s="55"/>
      <c r="D170" s="55">
        <v>1</v>
      </c>
      <c r="E170" s="68" t="s">
        <v>342</v>
      </c>
      <c r="F170" s="59" t="s">
        <v>343</v>
      </c>
      <c r="G170" s="70">
        <v>9105</v>
      </c>
      <c r="H170" s="70">
        <v>420</v>
      </c>
      <c r="I170" s="70"/>
      <c r="J170" s="70"/>
      <c r="K170" s="70"/>
      <c r="L170" s="70">
        <f>G170-H170</f>
        <v>8685</v>
      </c>
      <c r="M170" s="64"/>
      <c r="N170" s="35"/>
      <c r="O170" s="206"/>
    </row>
    <row r="171" spans="1:13" ht="25.5" customHeight="1" thickTop="1">
      <c r="A171" s="114"/>
      <c r="B171" s="110">
        <f>SUM(B170:B170)</f>
        <v>1</v>
      </c>
      <c r="C171" s="110">
        <f>SUM(C170:C170)</f>
        <v>0</v>
      </c>
      <c r="D171" s="110">
        <f>SUM(D170:D170)</f>
        <v>1</v>
      </c>
      <c r="E171" s="115"/>
      <c r="F171" s="110" t="s">
        <v>7</v>
      </c>
      <c r="G171" s="120">
        <f aca="true" t="shared" si="11" ref="G171:L171">SUM(G170:G170)</f>
        <v>9105</v>
      </c>
      <c r="H171" s="120">
        <f t="shared" si="11"/>
        <v>420</v>
      </c>
      <c r="I171" s="120">
        <f t="shared" si="11"/>
        <v>0</v>
      </c>
      <c r="J171" s="120">
        <f t="shared" si="11"/>
        <v>0</v>
      </c>
      <c r="K171" s="120">
        <f t="shared" si="11"/>
        <v>0</v>
      </c>
      <c r="L171" s="120">
        <f t="shared" si="11"/>
        <v>8685</v>
      </c>
      <c r="M171" s="122"/>
    </row>
    <row r="172" spans="1:13" ht="15" customHeight="1">
      <c r="A172" s="272" t="s">
        <v>10</v>
      </c>
      <c r="B172" s="272"/>
      <c r="C172" s="272"/>
      <c r="D172" s="272"/>
      <c r="E172" s="272"/>
      <c r="F172" s="272"/>
      <c r="G172" s="272"/>
      <c r="H172" s="272"/>
      <c r="I172" s="272"/>
      <c r="J172" s="272"/>
      <c r="K172" s="272"/>
      <c r="L172" s="272"/>
      <c r="M172" s="272"/>
    </row>
    <row r="173" spans="1:13" ht="15" customHeight="1">
      <c r="A173" s="272" t="s">
        <v>450</v>
      </c>
      <c r="B173" s="272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</row>
    <row r="174" spans="1:13" ht="15" customHeight="1">
      <c r="A174" s="272" t="str">
        <f>A3</f>
        <v>Nómina que corresponde a la 1RA (primera) quincena del mes de Enero de 2019.</v>
      </c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</row>
    <row r="175" spans="1:13" ht="15" customHeight="1">
      <c r="A175" s="273" t="s">
        <v>431</v>
      </c>
      <c r="B175" s="273"/>
      <c r="C175" s="273"/>
      <c r="D175" s="273"/>
      <c r="E175" s="273"/>
      <c r="F175" s="273"/>
      <c r="G175" s="273"/>
      <c r="H175" s="273"/>
      <c r="I175" s="273"/>
      <c r="J175" s="273"/>
      <c r="K175" s="273"/>
      <c r="L175" s="273"/>
      <c r="M175" s="273"/>
    </row>
    <row r="176" spans="1:13" ht="24.75" customHeight="1">
      <c r="A176" s="49" t="s">
        <v>8</v>
      </c>
      <c r="B176" s="45" t="s">
        <v>25</v>
      </c>
      <c r="C176" s="45" t="s">
        <v>19</v>
      </c>
      <c r="D176" s="45" t="s">
        <v>20</v>
      </c>
      <c r="E176" s="49" t="s">
        <v>0</v>
      </c>
      <c r="F176" s="49" t="s">
        <v>1</v>
      </c>
      <c r="G176" s="49" t="s">
        <v>2</v>
      </c>
      <c r="H176" s="49" t="s">
        <v>3</v>
      </c>
      <c r="I176" s="49" t="s">
        <v>4</v>
      </c>
      <c r="J176" s="82" t="s">
        <v>76</v>
      </c>
      <c r="K176" s="189" t="s">
        <v>317</v>
      </c>
      <c r="L176" s="49" t="s">
        <v>5</v>
      </c>
      <c r="M176" s="49" t="s">
        <v>6</v>
      </c>
    </row>
    <row r="177" spans="1:15" ht="39.75" customHeight="1" thickBot="1">
      <c r="A177" s="71" t="s">
        <v>556</v>
      </c>
      <c r="B177" s="71">
        <v>1</v>
      </c>
      <c r="C177" s="71">
        <v>1</v>
      </c>
      <c r="D177" s="71"/>
      <c r="E177" s="65" t="s">
        <v>50</v>
      </c>
      <c r="F177" s="69" t="s">
        <v>39</v>
      </c>
      <c r="G177" s="70">
        <v>9105</v>
      </c>
      <c r="H177" s="70">
        <v>420</v>
      </c>
      <c r="I177" s="70"/>
      <c r="J177" s="70"/>
      <c r="K177" s="70"/>
      <c r="L177" s="70">
        <f>G177-H177+I177</f>
        <v>8685</v>
      </c>
      <c r="M177" s="64"/>
      <c r="N177" s="35"/>
      <c r="O177" s="206"/>
    </row>
    <row r="178" spans="1:15" ht="39.75" customHeight="1" thickBot="1">
      <c r="A178" s="71" t="s">
        <v>557</v>
      </c>
      <c r="B178" s="5">
        <v>1</v>
      </c>
      <c r="C178" s="5"/>
      <c r="D178" s="5">
        <v>1</v>
      </c>
      <c r="E178" s="30" t="s">
        <v>55</v>
      </c>
      <c r="F178" s="32" t="s">
        <v>12</v>
      </c>
      <c r="G178" s="38">
        <v>6315</v>
      </c>
      <c r="H178" s="73">
        <v>350</v>
      </c>
      <c r="I178" s="73"/>
      <c r="J178" s="73"/>
      <c r="K178" s="73"/>
      <c r="L178" s="38">
        <f>G178-H178+I178</f>
        <v>5965</v>
      </c>
      <c r="M178" s="44"/>
      <c r="N178" s="35"/>
      <c r="O178" s="206"/>
    </row>
    <row r="179" spans="1:15" ht="39.75" customHeight="1" thickBot="1">
      <c r="A179" s="71" t="s">
        <v>558</v>
      </c>
      <c r="B179" s="5">
        <v>1</v>
      </c>
      <c r="C179" s="5"/>
      <c r="D179" s="5">
        <v>1</v>
      </c>
      <c r="E179" s="30" t="s">
        <v>56</v>
      </c>
      <c r="F179" s="32" t="s">
        <v>12</v>
      </c>
      <c r="G179" s="38">
        <v>4575</v>
      </c>
      <c r="H179" s="73"/>
      <c r="I179" s="73">
        <v>90</v>
      </c>
      <c r="J179" s="73"/>
      <c r="K179" s="73"/>
      <c r="L179" s="38">
        <f>G179-H179+I179</f>
        <v>4665</v>
      </c>
      <c r="M179" s="44"/>
      <c r="N179" s="35"/>
      <c r="O179" s="206"/>
    </row>
    <row r="180" spans="1:15" ht="39.75" customHeight="1" thickBot="1">
      <c r="A180" s="71" t="s">
        <v>559</v>
      </c>
      <c r="B180" s="5">
        <v>1</v>
      </c>
      <c r="C180" s="5">
        <v>1</v>
      </c>
      <c r="D180" s="5"/>
      <c r="E180" s="30" t="s">
        <v>51</v>
      </c>
      <c r="F180" s="34" t="s">
        <v>52</v>
      </c>
      <c r="G180" s="38">
        <v>9335</v>
      </c>
      <c r="H180" s="72">
        <v>420</v>
      </c>
      <c r="I180" s="72"/>
      <c r="J180" s="72"/>
      <c r="K180" s="72"/>
      <c r="L180" s="38">
        <f>G180-H180+I180</f>
        <v>8915</v>
      </c>
      <c r="M180" s="44"/>
      <c r="N180" s="35"/>
      <c r="O180" s="206"/>
    </row>
    <row r="181" spans="1:15" ht="39.75" customHeight="1" thickBot="1">
      <c r="A181" s="71" t="s">
        <v>560</v>
      </c>
      <c r="B181" s="5">
        <v>1</v>
      </c>
      <c r="C181" s="5">
        <v>1</v>
      </c>
      <c r="D181" s="5"/>
      <c r="E181" s="30" t="s">
        <v>53</v>
      </c>
      <c r="F181" s="34" t="s">
        <v>52</v>
      </c>
      <c r="G181" s="38">
        <v>8280</v>
      </c>
      <c r="H181" s="72">
        <v>420</v>
      </c>
      <c r="I181" s="72"/>
      <c r="J181" s="72"/>
      <c r="K181" s="72"/>
      <c r="L181" s="38">
        <f>G181-H181+I181</f>
        <v>7860</v>
      </c>
      <c r="M181" s="44"/>
      <c r="N181" s="35"/>
      <c r="O181" s="206"/>
    </row>
    <row r="182" spans="1:13" ht="25.5" customHeight="1" thickTop="1">
      <c r="A182" s="104"/>
      <c r="B182" s="104"/>
      <c r="C182" s="104"/>
      <c r="D182" s="104"/>
      <c r="E182" s="105"/>
      <c r="F182" s="119" t="s">
        <v>228</v>
      </c>
      <c r="G182" s="120">
        <f aca="true" t="shared" si="12" ref="G182:L182">SUM(G177:G181)</f>
        <v>37610</v>
      </c>
      <c r="H182" s="120">
        <f t="shared" si="12"/>
        <v>1610</v>
      </c>
      <c r="I182" s="120">
        <f t="shared" si="12"/>
        <v>90</v>
      </c>
      <c r="J182" s="120">
        <f t="shared" si="12"/>
        <v>0</v>
      </c>
      <c r="K182" s="120">
        <f t="shared" si="12"/>
        <v>0</v>
      </c>
      <c r="L182" s="120">
        <f t="shared" si="12"/>
        <v>36090</v>
      </c>
      <c r="M182" s="122"/>
    </row>
    <row r="183" spans="1:13" ht="15" customHeight="1">
      <c r="A183" s="278" t="s">
        <v>237</v>
      </c>
      <c r="B183" s="278"/>
      <c r="C183" s="278"/>
      <c r="D183" s="278"/>
      <c r="E183" s="278"/>
      <c r="F183" s="278"/>
      <c r="G183" s="278"/>
      <c r="H183" s="278"/>
      <c r="I183" s="278"/>
      <c r="J183" s="278"/>
      <c r="K183" s="278"/>
      <c r="L183" s="278"/>
      <c r="M183" s="278"/>
    </row>
    <row r="184" spans="1:13" ht="24.75" customHeight="1">
      <c r="A184" s="49" t="s">
        <v>8</v>
      </c>
      <c r="B184" s="45" t="s">
        <v>25</v>
      </c>
      <c r="C184" s="45" t="s">
        <v>19</v>
      </c>
      <c r="D184" s="45" t="s">
        <v>20</v>
      </c>
      <c r="E184" s="49" t="s">
        <v>0</v>
      </c>
      <c r="F184" s="49" t="s">
        <v>1</v>
      </c>
      <c r="G184" s="49" t="s">
        <v>2</v>
      </c>
      <c r="H184" s="49" t="s">
        <v>3</v>
      </c>
      <c r="I184" s="49" t="s">
        <v>4</v>
      </c>
      <c r="J184" s="82" t="s">
        <v>76</v>
      </c>
      <c r="K184" s="189" t="s">
        <v>317</v>
      </c>
      <c r="L184" s="49" t="s">
        <v>5</v>
      </c>
      <c r="M184" s="49" t="s">
        <v>6</v>
      </c>
    </row>
    <row r="185" spans="1:16" ht="39.75" customHeight="1" thickBot="1">
      <c r="A185" s="55" t="s">
        <v>561</v>
      </c>
      <c r="B185" s="55">
        <v>1</v>
      </c>
      <c r="C185" s="55">
        <v>1</v>
      </c>
      <c r="D185" s="55"/>
      <c r="E185" s="58" t="s">
        <v>254</v>
      </c>
      <c r="F185" s="225" t="s">
        <v>255</v>
      </c>
      <c r="G185" s="56">
        <v>7440</v>
      </c>
      <c r="H185" s="56">
        <v>350</v>
      </c>
      <c r="I185" s="160"/>
      <c r="J185" s="160"/>
      <c r="K185" s="160"/>
      <c r="L185" s="70">
        <f>G185-H185+I185+J185+K185</f>
        <v>7090</v>
      </c>
      <c r="M185" s="100"/>
      <c r="N185" s="35"/>
      <c r="O185" s="206"/>
      <c r="P185" s="205"/>
    </row>
    <row r="186" spans="1:16" ht="39.75" customHeight="1" thickBot="1">
      <c r="A186" s="55" t="s">
        <v>562</v>
      </c>
      <c r="B186" s="5">
        <v>1</v>
      </c>
      <c r="C186" s="5">
        <v>1</v>
      </c>
      <c r="D186" s="5"/>
      <c r="E186" s="30" t="s">
        <v>148</v>
      </c>
      <c r="F186" s="197" t="s">
        <v>86</v>
      </c>
      <c r="G186" s="38">
        <v>5747</v>
      </c>
      <c r="H186" s="38">
        <v>175</v>
      </c>
      <c r="I186" s="38"/>
      <c r="J186" s="38"/>
      <c r="K186" s="38"/>
      <c r="L186" s="38">
        <f>G186-H186+I186+J186+K186</f>
        <v>5572</v>
      </c>
      <c r="M186" s="95"/>
      <c r="N186" s="35"/>
      <c r="O186" s="206"/>
      <c r="P186" s="205"/>
    </row>
    <row r="187" spans="1:16" ht="39.75" customHeight="1" thickBot="1">
      <c r="A187" s="55" t="s">
        <v>563</v>
      </c>
      <c r="B187" s="13">
        <v>1</v>
      </c>
      <c r="C187" s="13">
        <v>1</v>
      </c>
      <c r="D187" s="13"/>
      <c r="E187" s="78" t="s">
        <v>140</v>
      </c>
      <c r="F187" s="197" t="s">
        <v>86</v>
      </c>
      <c r="G187" s="42">
        <v>5460</v>
      </c>
      <c r="H187" s="42">
        <v>175</v>
      </c>
      <c r="I187" s="42"/>
      <c r="J187" s="42"/>
      <c r="K187" s="42"/>
      <c r="L187" s="38">
        <f>G187-H187+I187+J187+K187</f>
        <v>5285</v>
      </c>
      <c r="M187" s="17"/>
      <c r="N187" s="35"/>
      <c r="O187" s="206"/>
      <c r="P187" s="205"/>
    </row>
    <row r="188" spans="1:16" ht="39.75" customHeight="1" thickBot="1">
      <c r="A188" s="55" t="s">
        <v>564</v>
      </c>
      <c r="B188" s="5">
        <v>1</v>
      </c>
      <c r="C188" s="5">
        <v>1</v>
      </c>
      <c r="D188" s="5"/>
      <c r="E188" s="30" t="s">
        <v>152</v>
      </c>
      <c r="F188" s="197" t="s">
        <v>147</v>
      </c>
      <c r="G188" s="38">
        <v>6545</v>
      </c>
      <c r="H188" s="38">
        <v>210</v>
      </c>
      <c r="I188" s="38"/>
      <c r="J188" s="38"/>
      <c r="K188" s="38"/>
      <c r="L188" s="38">
        <f>G188-H188+I188+J188+K188</f>
        <v>6335</v>
      </c>
      <c r="M188" s="95"/>
      <c r="N188" s="35"/>
      <c r="O188" s="206"/>
      <c r="P188" s="205"/>
    </row>
    <row r="189" spans="1:16" ht="39.75" customHeight="1" thickBot="1">
      <c r="A189" s="55" t="s">
        <v>565</v>
      </c>
      <c r="B189" s="5">
        <v>1</v>
      </c>
      <c r="C189" s="5">
        <v>1</v>
      </c>
      <c r="D189" s="5"/>
      <c r="E189" s="30" t="s">
        <v>153</v>
      </c>
      <c r="F189" s="197" t="s">
        <v>147</v>
      </c>
      <c r="G189" s="38">
        <v>6545</v>
      </c>
      <c r="H189" s="38">
        <v>210</v>
      </c>
      <c r="I189" s="38"/>
      <c r="J189" s="38"/>
      <c r="K189" s="38"/>
      <c r="L189" s="38">
        <f>G189-H189+I189+J189+K189</f>
        <v>6335</v>
      </c>
      <c r="M189" s="95"/>
      <c r="N189" s="35"/>
      <c r="O189" s="206"/>
      <c r="P189" s="205"/>
    </row>
    <row r="190" spans="1:16" ht="39.75" customHeight="1" thickBot="1">
      <c r="A190" s="55" t="s">
        <v>566</v>
      </c>
      <c r="B190" s="5">
        <v>1</v>
      </c>
      <c r="C190" s="5">
        <v>1</v>
      </c>
      <c r="D190" s="5"/>
      <c r="E190" s="30" t="s">
        <v>154</v>
      </c>
      <c r="F190" s="197" t="s">
        <v>147</v>
      </c>
      <c r="G190" s="38">
        <v>5835</v>
      </c>
      <c r="H190" s="38">
        <v>175</v>
      </c>
      <c r="I190" s="38"/>
      <c r="J190" s="38"/>
      <c r="K190" s="38"/>
      <c r="L190" s="38">
        <f>G190-H190+I190+J190+K190</f>
        <v>5660</v>
      </c>
      <c r="M190" s="95"/>
      <c r="N190" s="35"/>
      <c r="O190" s="206"/>
      <c r="P190" s="205"/>
    </row>
    <row r="191" spans="1:16" ht="39.75" customHeight="1" thickBot="1">
      <c r="A191" s="55" t="s">
        <v>567</v>
      </c>
      <c r="B191" s="5">
        <v>1</v>
      </c>
      <c r="C191" s="5">
        <v>1</v>
      </c>
      <c r="D191" s="5"/>
      <c r="E191" s="41" t="s">
        <v>361</v>
      </c>
      <c r="F191" s="197" t="s">
        <v>147</v>
      </c>
      <c r="G191" s="38">
        <v>5750</v>
      </c>
      <c r="H191" s="38">
        <v>175</v>
      </c>
      <c r="I191" s="35"/>
      <c r="J191" s="35"/>
      <c r="K191" s="35"/>
      <c r="L191" s="38">
        <f>G191-H191+I191+J191+K191</f>
        <v>5575</v>
      </c>
      <c r="M191" s="95"/>
      <c r="N191" s="35"/>
      <c r="O191" s="206"/>
      <c r="P191" s="205"/>
    </row>
    <row r="192" spans="1:13" ht="29.25" customHeight="1" thickBot="1" thickTop="1">
      <c r="A192" s="104"/>
      <c r="B192" s="104"/>
      <c r="C192" s="104"/>
      <c r="D192" s="104"/>
      <c r="E192" s="105"/>
      <c r="F192" s="119" t="s">
        <v>228</v>
      </c>
      <c r="G192" s="125">
        <f>SUM(G185:G191)</f>
        <v>43322</v>
      </c>
      <c r="H192" s="125">
        <f>SUM(H185:H191)</f>
        <v>1470</v>
      </c>
      <c r="I192" s="125">
        <f>SUM(I185:I191)</f>
        <v>0</v>
      </c>
      <c r="J192" s="125">
        <f>SUM(J185:J190)</f>
        <v>0</v>
      </c>
      <c r="K192" s="125">
        <f>SUM(K185:K190)</f>
        <v>0</v>
      </c>
      <c r="L192" s="125">
        <f>SUM(L185:L191)</f>
        <v>41852</v>
      </c>
      <c r="M192" s="126"/>
    </row>
    <row r="193" spans="1:13" ht="25.5" customHeight="1" thickTop="1">
      <c r="A193" s="127"/>
      <c r="B193" s="106">
        <f>SUM(B177:B191)</f>
        <v>12</v>
      </c>
      <c r="C193" s="106">
        <f>SUM(C177:C191)</f>
        <v>10</v>
      </c>
      <c r="D193" s="106">
        <f>SUM(D177:D191)</f>
        <v>2</v>
      </c>
      <c r="E193" s="129"/>
      <c r="F193" s="110" t="s">
        <v>7</v>
      </c>
      <c r="G193" s="118">
        <f aca="true" t="shared" si="13" ref="G193:L193">SUM(G182+G192)</f>
        <v>80932</v>
      </c>
      <c r="H193" s="118">
        <f t="shared" si="13"/>
        <v>3080</v>
      </c>
      <c r="I193" s="118">
        <f t="shared" si="13"/>
        <v>90</v>
      </c>
      <c r="J193" s="118">
        <f t="shared" si="13"/>
        <v>0</v>
      </c>
      <c r="K193" s="118">
        <f t="shared" si="13"/>
        <v>0</v>
      </c>
      <c r="L193" s="118">
        <f t="shared" si="13"/>
        <v>77942</v>
      </c>
      <c r="M193" s="122"/>
    </row>
    <row r="194" spans="1:13" ht="15" customHeight="1">
      <c r="A194" s="272" t="s">
        <v>10</v>
      </c>
      <c r="B194" s="272"/>
      <c r="C194" s="272"/>
      <c r="D194" s="272"/>
      <c r="E194" s="272"/>
      <c r="F194" s="272"/>
      <c r="G194" s="272"/>
      <c r="H194" s="272"/>
      <c r="I194" s="272"/>
      <c r="J194" s="272"/>
      <c r="K194" s="272"/>
      <c r="L194" s="272"/>
      <c r="M194" s="272"/>
    </row>
    <row r="195" spans="1:13" ht="15" customHeight="1">
      <c r="A195" s="272" t="s">
        <v>450</v>
      </c>
      <c r="B195" s="272"/>
      <c r="C195" s="272"/>
      <c r="D195" s="272"/>
      <c r="E195" s="272"/>
      <c r="F195" s="272"/>
      <c r="G195" s="272"/>
      <c r="H195" s="272"/>
      <c r="I195" s="272"/>
      <c r="J195" s="272"/>
      <c r="K195" s="272"/>
      <c r="L195" s="272"/>
      <c r="M195" s="272"/>
    </row>
    <row r="196" spans="1:13" ht="15" customHeight="1">
      <c r="A196" s="272" t="str">
        <f>A3</f>
        <v>Nómina que corresponde a la 1RA (primera) quincena del mes de Enero de 2019.</v>
      </c>
      <c r="B196" s="272"/>
      <c r="C196" s="272"/>
      <c r="D196" s="272"/>
      <c r="E196" s="272"/>
      <c r="F196" s="272"/>
      <c r="G196" s="272"/>
      <c r="H196" s="272"/>
      <c r="I196" s="272"/>
      <c r="J196" s="272"/>
      <c r="K196" s="272"/>
      <c r="L196" s="272"/>
      <c r="M196" s="272"/>
    </row>
    <row r="197" spans="1:13" ht="15" customHeight="1">
      <c r="A197" s="273" t="s">
        <v>432</v>
      </c>
      <c r="B197" s="273"/>
      <c r="C197" s="273"/>
      <c r="D197" s="273"/>
      <c r="E197" s="273"/>
      <c r="F197" s="273"/>
      <c r="G197" s="273"/>
      <c r="H197" s="273"/>
      <c r="I197" s="273"/>
      <c r="J197" s="273"/>
      <c r="K197" s="273"/>
      <c r="L197" s="273"/>
      <c r="M197" s="273"/>
    </row>
    <row r="198" spans="1:13" ht="24.75" customHeight="1">
      <c r="A198" s="158" t="s">
        <v>8</v>
      </c>
      <c r="B198" s="157" t="s">
        <v>25</v>
      </c>
      <c r="C198" s="157" t="s">
        <v>19</v>
      </c>
      <c r="D198" s="157" t="s">
        <v>20</v>
      </c>
      <c r="E198" s="158" t="s">
        <v>0</v>
      </c>
      <c r="F198" s="158" t="s">
        <v>1</v>
      </c>
      <c r="G198" s="158" t="s">
        <v>2</v>
      </c>
      <c r="H198" s="158" t="s">
        <v>3</v>
      </c>
      <c r="I198" s="158" t="s">
        <v>4</v>
      </c>
      <c r="J198" s="82" t="s">
        <v>76</v>
      </c>
      <c r="K198" s="189" t="s">
        <v>317</v>
      </c>
      <c r="L198" s="158" t="s">
        <v>5</v>
      </c>
      <c r="M198" s="158" t="s">
        <v>6</v>
      </c>
    </row>
    <row r="199" spans="1:256" s="160" customFormat="1" ht="39.75" customHeight="1" thickBot="1">
      <c r="A199" s="55" t="s">
        <v>568</v>
      </c>
      <c r="B199" s="55">
        <v>1</v>
      </c>
      <c r="C199" s="55">
        <v>1</v>
      </c>
      <c r="D199" s="55"/>
      <c r="E199" s="58" t="s">
        <v>249</v>
      </c>
      <c r="F199" s="74" t="s">
        <v>39</v>
      </c>
      <c r="G199" s="70">
        <v>12970</v>
      </c>
      <c r="H199" s="70">
        <v>650</v>
      </c>
      <c r="I199" s="159"/>
      <c r="J199" s="159"/>
      <c r="K199" s="159"/>
      <c r="L199" s="70">
        <f>G199-H199+I199</f>
        <v>12320</v>
      </c>
      <c r="M199" s="64"/>
      <c r="N199" s="35"/>
      <c r="O199" s="206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15" ht="36" customHeight="1" thickBot="1">
      <c r="A200" s="5" t="s">
        <v>569</v>
      </c>
      <c r="B200" s="5">
        <v>1</v>
      </c>
      <c r="C200" s="5">
        <v>1</v>
      </c>
      <c r="D200" s="5"/>
      <c r="E200" s="30" t="s">
        <v>54</v>
      </c>
      <c r="F200" s="34" t="s">
        <v>52</v>
      </c>
      <c r="G200" s="38">
        <v>5990</v>
      </c>
      <c r="H200" s="72">
        <v>125</v>
      </c>
      <c r="I200" s="72"/>
      <c r="J200" s="72"/>
      <c r="K200" s="72"/>
      <c r="L200" s="38">
        <f>G200-H200+I200</f>
        <v>5865</v>
      </c>
      <c r="M200" s="44"/>
      <c r="N200" s="35"/>
      <c r="O200" s="206"/>
    </row>
    <row r="201" spans="1:15" ht="36" customHeight="1" thickBot="1">
      <c r="A201" s="5" t="s">
        <v>570</v>
      </c>
      <c r="B201" s="5">
        <v>1</v>
      </c>
      <c r="C201" s="5">
        <v>1</v>
      </c>
      <c r="D201" s="5"/>
      <c r="E201" s="30" t="s">
        <v>58</v>
      </c>
      <c r="F201" s="34" t="s">
        <v>52</v>
      </c>
      <c r="G201" s="35">
        <v>6650</v>
      </c>
      <c r="H201" s="35">
        <v>420</v>
      </c>
      <c r="I201" s="72"/>
      <c r="J201" s="72"/>
      <c r="K201" s="72"/>
      <c r="L201" s="38">
        <f>G201-H201+I201</f>
        <v>6230</v>
      </c>
      <c r="M201" s="44"/>
      <c r="N201" s="35"/>
      <c r="O201" s="206"/>
    </row>
    <row r="202" spans="1:13" s="165" customFormat="1" ht="25.5" customHeight="1" thickTop="1">
      <c r="A202" s="161"/>
      <c r="B202" s="166">
        <f>SUM(B199:B201)</f>
        <v>3</v>
      </c>
      <c r="C202" s="166">
        <f>SUM(C199:C201)</f>
        <v>3</v>
      </c>
      <c r="D202" s="166">
        <f>SUM(D199:D201)</f>
        <v>0</v>
      </c>
      <c r="E202" s="162"/>
      <c r="F202" s="163" t="s">
        <v>228</v>
      </c>
      <c r="G202" s="179">
        <f aca="true" t="shared" si="14" ref="G202:L202">SUM(G199:G201)</f>
        <v>25610</v>
      </c>
      <c r="H202" s="179">
        <f t="shared" si="14"/>
        <v>1195</v>
      </c>
      <c r="I202" s="179">
        <f t="shared" si="14"/>
        <v>0</v>
      </c>
      <c r="J202" s="179">
        <f t="shared" si="14"/>
        <v>0</v>
      </c>
      <c r="K202" s="179">
        <f t="shared" si="14"/>
        <v>0</v>
      </c>
      <c r="L202" s="179">
        <f t="shared" si="14"/>
        <v>24415</v>
      </c>
      <c r="M202" s="164"/>
    </row>
    <row r="203" spans="1:13" ht="15" customHeight="1">
      <c r="A203" s="272" t="s">
        <v>10</v>
      </c>
      <c r="B203" s="272"/>
      <c r="C203" s="272"/>
      <c r="D203" s="272"/>
      <c r="E203" s="272"/>
      <c r="F203" s="272"/>
      <c r="G203" s="272"/>
      <c r="H203" s="272"/>
      <c r="I203" s="272"/>
      <c r="J203" s="272"/>
      <c r="K203" s="272"/>
      <c r="L203" s="272"/>
      <c r="M203" s="272"/>
    </row>
    <row r="204" spans="1:13" ht="15" customHeight="1">
      <c r="A204" s="272" t="s">
        <v>450</v>
      </c>
      <c r="B204" s="272"/>
      <c r="C204" s="272"/>
      <c r="D204" s="272"/>
      <c r="E204" s="272"/>
      <c r="F204" s="272"/>
      <c r="G204" s="272"/>
      <c r="H204" s="272"/>
      <c r="I204" s="272"/>
      <c r="J204" s="272"/>
      <c r="K204" s="272"/>
      <c r="L204" s="272"/>
      <c r="M204" s="272"/>
    </row>
    <row r="205" spans="1:13" ht="15" customHeight="1">
      <c r="A205" s="272" t="str">
        <f>A3</f>
        <v>Nómina que corresponde a la 1RA (primera) quincena del mes de Enero de 2019.</v>
      </c>
      <c r="B205" s="272"/>
      <c r="C205" s="272"/>
      <c r="D205" s="272"/>
      <c r="E205" s="272"/>
      <c r="F205" s="272"/>
      <c r="G205" s="272"/>
      <c r="H205" s="272"/>
      <c r="I205" s="272"/>
      <c r="J205" s="272"/>
      <c r="K205" s="272"/>
      <c r="L205" s="272"/>
      <c r="M205" s="272"/>
    </row>
    <row r="206" spans="1:13" ht="15" customHeight="1">
      <c r="A206" s="273" t="s">
        <v>433</v>
      </c>
      <c r="B206" s="273"/>
      <c r="C206" s="273"/>
      <c r="D206" s="273"/>
      <c r="E206" s="273"/>
      <c r="F206" s="273"/>
      <c r="G206" s="273"/>
      <c r="H206" s="273"/>
      <c r="I206" s="273"/>
      <c r="J206" s="273"/>
      <c r="K206" s="273"/>
      <c r="L206" s="273"/>
      <c r="M206" s="273"/>
    </row>
    <row r="207" spans="1:13" ht="24.75" customHeight="1">
      <c r="A207" s="49" t="s">
        <v>8</v>
      </c>
      <c r="B207" s="45" t="s">
        <v>25</v>
      </c>
      <c r="C207" s="45" t="s">
        <v>19</v>
      </c>
      <c r="D207" s="45" t="s">
        <v>20</v>
      </c>
      <c r="E207" s="49" t="s">
        <v>0</v>
      </c>
      <c r="F207" s="49" t="s">
        <v>1</v>
      </c>
      <c r="G207" s="49" t="s">
        <v>2</v>
      </c>
      <c r="H207" s="49" t="s">
        <v>3</v>
      </c>
      <c r="I207" s="49" t="s">
        <v>4</v>
      </c>
      <c r="J207" s="82" t="s">
        <v>76</v>
      </c>
      <c r="K207" s="189" t="s">
        <v>317</v>
      </c>
      <c r="L207" s="49" t="s">
        <v>5</v>
      </c>
      <c r="M207" s="49" t="s">
        <v>6</v>
      </c>
    </row>
    <row r="208" spans="1:15" ht="40.5" customHeight="1" thickBot="1">
      <c r="A208" s="55" t="s">
        <v>571</v>
      </c>
      <c r="B208" s="55">
        <v>1</v>
      </c>
      <c r="C208" s="55"/>
      <c r="D208" s="55">
        <v>1</v>
      </c>
      <c r="E208" s="58" t="s">
        <v>417</v>
      </c>
      <c r="F208" s="59" t="s">
        <v>252</v>
      </c>
      <c r="G208" s="56">
        <v>9105</v>
      </c>
      <c r="H208" s="56">
        <v>420</v>
      </c>
      <c r="I208" s="56"/>
      <c r="J208" s="56"/>
      <c r="K208" s="56"/>
      <c r="L208" s="56">
        <f>G208-H208+I208</f>
        <v>8685</v>
      </c>
      <c r="M208" s="99"/>
      <c r="N208" s="35"/>
      <c r="O208" s="206"/>
    </row>
    <row r="209" spans="1:15" ht="41.25" customHeight="1" thickBot="1">
      <c r="A209" s="5" t="s">
        <v>572</v>
      </c>
      <c r="B209" s="5">
        <v>1</v>
      </c>
      <c r="C209" s="5">
        <v>1</v>
      </c>
      <c r="D209" s="5"/>
      <c r="E209" s="50" t="s">
        <v>62</v>
      </c>
      <c r="F209" s="32" t="s">
        <v>15</v>
      </c>
      <c r="G209" s="36">
        <v>3650</v>
      </c>
      <c r="H209" s="36"/>
      <c r="I209" s="36">
        <v>110</v>
      </c>
      <c r="J209" s="36"/>
      <c r="K209" s="148"/>
      <c r="L209" s="36">
        <f>G209-H209+I209</f>
        <v>3760</v>
      </c>
      <c r="M209" s="44"/>
      <c r="N209" s="35"/>
      <c r="O209" s="206"/>
    </row>
    <row r="210" spans="1:13" ht="25.5" customHeight="1" thickTop="1">
      <c r="A210" s="114"/>
      <c r="B210" s="110">
        <f>SUM(B208:B209)</f>
        <v>2</v>
      </c>
      <c r="C210" s="110">
        <f>SUM(C208:C209)</f>
        <v>1</v>
      </c>
      <c r="D210" s="110">
        <f>SUM(D208:D209)</f>
        <v>1</v>
      </c>
      <c r="E210" s="115"/>
      <c r="F210" s="110" t="s">
        <v>7</v>
      </c>
      <c r="G210" s="108">
        <f aca="true" t="shared" si="15" ref="G210:L210">SUM(G208:G209)</f>
        <v>12755</v>
      </c>
      <c r="H210" s="108">
        <f t="shared" si="15"/>
        <v>420</v>
      </c>
      <c r="I210" s="108">
        <f t="shared" si="15"/>
        <v>110</v>
      </c>
      <c r="J210" s="108">
        <f t="shared" si="15"/>
        <v>0</v>
      </c>
      <c r="K210" s="108">
        <f t="shared" si="15"/>
        <v>0</v>
      </c>
      <c r="L210" s="108">
        <f t="shared" si="15"/>
        <v>12445</v>
      </c>
      <c r="M210" s="122"/>
    </row>
    <row r="211" spans="1:13" ht="15" customHeight="1">
      <c r="A211" s="272" t="s">
        <v>10</v>
      </c>
      <c r="B211" s="272"/>
      <c r="C211" s="272"/>
      <c r="D211" s="272"/>
      <c r="E211" s="272"/>
      <c r="F211" s="272"/>
      <c r="G211" s="272"/>
      <c r="H211" s="272"/>
      <c r="I211" s="272"/>
      <c r="J211" s="272"/>
      <c r="K211" s="272"/>
      <c r="L211" s="272"/>
      <c r="M211" s="272"/>
    </row>
    <row r="212" spans="1:13" ht="15" customHeight="1">
      <c r="A212" s="272" t="s">
        <v>450</v>
      </c>
      <c r="B212" s="272"/>
      <c r="C212" s="272"/>
      <c r="D212" s="272"/>
      <c r="E212" s="272"/>
      <c r="F212" s="272"/>
      <c r="G212" s="272"/>
      <c r="H212" s="272"/>
      <c r="I212" s="272"/>
      <c r="J212" s="272"/>
      <c r="K212" s="272"/>
      <c r="L212" s="272"/>
      <c r="M212" s="272"/>
    </row>
    <row r="213" spans="1:13" ht="15" customHeight="1">
      <c r="A213" s="272" t="str">
        <f>A3</f>
        <v>Nómina que corresponde a la 1RA (primera) quincena del mes de Enero de 2019.</v>
      </c>
      <c r="B213" s="272"/>
      <c r="C213" s="272"/>
      <c r="D213" s="272"/>
      <c r="E213" s="272"/>
      <c r="F213" s="272"/>
      <c r="G213" s="272"/>
      <c r="H213" s="272"/>
      <c r="I213" s="272"/>
      <c r="J213" s="272"/>
      <c r="K213" s="272"/>
      <c r="L213" s="272"/>
      <c r="M213" s="272"/>
    </row>
    <row r="214" spans="1:13" ht="15" customHeight="1">
      <c r="A214" s="273" t="s">
        <v>434</v>
      </c>
      <c r="B214" s="273"/>
      <c r="C214" s="273"/>
      <c r="D214" s="273"/>
      <c r="E214" s="273"/>
      <c r="F214" s="273"/>
      <c r="G214" s="273"/>
      <c r="H214" s="273"/>
      <c r="I214" s="273"/>
      <c r="J214" s="273"/>
      <c r="K214" s="273"/>
      <c r="L214" s="273"/>
      <c r="M214" s="273"/>
    </row>
    <row r="215" spans="1:13" ht="24" customHeight="1">
      <c r="A215" s="49" t="s">
        <v>8</v>
      </c>
      <c r="B215" s="45" t="s">
        <v>25</v>
      </c>
      <c r="C215" s="45" t="s">
        <v>19</v>
      </c>
      <c r="D215" s="45" t="s">
        <v>20</v>
      </c>
      <c r="E215" s="49" t="s">
        <v>0</v>
      </c>
      <c r="F215" s="49" t="s">
        <v>1</v>
      </c>
      <c r="G215" s="49" t="s">
        <v>2</v>
      </c>
      <c r="H215" s="49" t="s">
        <v>3</v>
      </c>
      <c r="I215" s="49" t="s">
        <v>4</v>
      </c>
      <c r="J215" s="82" t="s">
        <v>76</v>
      </c>
      <c r="K215" s="189" t="s">
        <v>317</v>
      </c>
      <c r="L215" s="49" t="s">
        <v>5</v>
      </c>
      <c r="M215" s="49" t="s">
        <v>6</v>
      </c>
    </row>
    <row r="216" spans="1:15" ht="39.75" customHeight="1" thickBot="1">
      <c r="A216" s="55" t="s">
        <v>573</v>
      </c>
      <c r="B216" s="55">
        <v>1</v>
      </c>
      <c r="C216" s="55">
        <v>1</v>
      </c>
      <c r="D216" s="55"/>
      <c r="E216" s="68" t="s">
        <v>418</v>
      </c>
      <c r="F216" s="69" t="s">
        <v>39</v>
      </c>
      <c r="G216" s="70">
        <v>9105</v>
      </c>
      <c r="H216" s="70">
        <v>420</v>
      </c>
      <c r="I216" s="70"/>
      <c r="J216" s="70"/>
      <c r="K216" s="70"/>
      <c r="L216" s="70">
        <f aca="true" t="shared" si="16" ref="L216:L223">G216-H216+I216</f>
        <v>8685</v>
      </c>
      <c r="M216" s="64"/>
      <c r="N216" s="35"/>
      <c r="O216" s="206"/>
    </row>
    <row r="217" spans="1:15" ht="39.75" customHeight="1" thickBot="1">
      <c r="A217" s="55" t="s">
        <v>574</v>
      </c>
      <c r="B217" s="5">
        <v>1</v>
      </c>
      <c r="C217" s="5">
        <v>1</v>
      </c>
      <c r="D217" s="5"/>
      <c r="E217" s="246" t="s">
        <v>426</v>
      </c>
      <c r="F217" s="241" t="s">
        <v>441</v>
      </c>
      <c r="G217" s="38">
        <v>6355</v>
      </c>
      <c r="H217" s="38">
        <v>150</v>
      </c>
      <c r="I217" s="38"/>
      <c r="J217" s="38"/>
      <c r="K217" s="38"/>
      <c r="L217" s="38">
        <f>G217-H217+I217</f>
        <v>6205</v>
      </c>
      <c r="M217" s="44"/>
      <c r="N217" s="38"/>
      <c r="O217" s="206"/>
    </row>
    <row r="218" spans="1:15" ht="39.75" customHeight="1" thickBot="1">
      <c r="A218" s="55" t="s">
        <v>575</v>
      </c>
      <c r="B218" s="5">
        <v>1</v>
      </c>
      <c r="C218" s="5">
        <v>1</v>
      </c>
      <c r="D218" s="5"/>
      <c r="E218" s="78" t="s">
        <v>66</v>
      </c>
      <c r="F218" s="76" t="s">
        <v>442</v>
      </c>
      <c r="G218" s="42">
        <v>4235</v>
      </c>
      <c r="H218" s="42"/>
      <c r="I218" s="42">
        <v>90</v>
      </c>
      <c r="J218" s="42"/>
      <c r="K218" s="42"/>
      <c r="L218" s="38">
        <f t="shared" si="16"/>
        <v>4325</v>
      </c>
      <c r="M218" s="44"/>
      <c r="N218" s="38"/>
      <c r="O218" s="206"/>
    </row>
    <row r="219" spans="1:15" ht="39.75" customHeight="1" thickBot="1">
      <c r="A219" s="55" t="s">
        <v>576</v>
      </c>
      <c r="B219" s="5">
        <v>1</v>
      </c>
      <c r="C219" s="5">
        <v>1</v>
      </c>
      <c r="D219" s="5"/>
      <c r="E219" s="78" t="s">
        <v>65</v>
      </c>
      <c r="F219" s="76" t="s">
        <v>295</v>
      </c>
      <c r="G219" s="42">
        <v>4925</v>
      </c>
      <c r="H219" s="42"/>
      <c r="I219" s="42">
        <v>90</v>
      </c>
      <c r="J219" s="42"/>
      <c r="K219" s="42"/>
      <c r="L219" s="38">
        <f t="shared" si="16"/>
        <v>5015</v>
      </c>
      <c r="M219" s="44"/>
      <c r="N219" s="38"/>
      <c r="O219" s="206"/>
    </row>
    <row r="220" spans="1:15" ht="39.75" customHeight="1" thickBot="1">
      <c r="A220" s="55" t="s">
        <v>577</v>
      </c>
      <c r="B220" s="5">
        <v>1</v>
      </c>
      <c r="C220" s="5">
        <v>1</v>
      </c>
      <c r="D220" s="5"/>
      <c r="E220" s="81" t="s">
        <v>64</v>
      </c>
      <c r="F220" s="170" t="s">
        <v>296</v>
      </c>
      <c r="G220" s="38">
        <v>3020</v>
      </c>
      <c r="H220" s="38"/>
      <c r="I220" s="38">
        <v>142</v>
      </c>
      <c r="J220" s="38"/>
      <c r="K220" s="38"/>
      <c r="L220" s="38">
        <f t="shared" si="16"/>
        <v>3162</v>
      </c>
      <c r="M220" s="44"/>
      <c r="N220" s="38"/>
      <c r="O220" s="206"/>
    </row>
    <row r="221" spans="1:15" ht="39.75" customHeight="1" thickBot="1">
      <c r="A221" s="55" t="s">
        <v>578</v>
      </c>
      <c r="B221" s="5">
        <v>1</v>
      </c>
      <c r="C221" s="5">
        <v>1</v>
      </c>
      <c r="D221" s="201"/>
      <c r="E221" s="81" t="s">
        <v>63</v>
      </c>
      <c r="F221" s="170" t="s">
        <v>294</v>
      </c>
      <c r="G221" s="38">
        <v>3020</v>
      </c>
      <c r="H221" s="38"/>
      <c r="I221" s="38">
        <v>142</v>
      </c>
      <c r="J221" s="38"/>
      <c r="K221" s="38"/>
      <c r="L221" s="38">
        <f t="shared" si="16"/>
        <v>3162</v>
      </c>
      <c r="M221" s="44"/>
      <c r="N221" s="38"/>
      <c r="O221" s="206"/>
    </row>
    <row r="222" spans="1:15" ht="39.75" customHeight="1" thickBot="1">
      <c r="A222" s="55" t="s">
        <v>579</v>
      </c>
      <c r="B222" s="5">
        <v>1</v>
      </c>
      <c r="C222" s="5">
        <v>1</v>
      </c>
      <c r="D222" s="5"/>
      <c r="E222" s="81" t="s">
        <v>264</v>
      </c>
      <c r="F222" s="170" t="s">
        <v>297</v>
      </c>
      <c r="G222" s="38">
        <v>2645</v>
      </c>
      <c r="H222" s="38"/>
      <c r="I222" s="38">
        <v>155</v>
      </c>
      <c r="J222" s="38"/>
      <c r="K222" s="38"/>
      <c r="L222" s="38">
        <f t="shared" si="16"/>
        <v>2800</v>
      </c>
      <c r="M222" s="44"/>
      <c r="N222" s="38"/>
      <c r="O222" s="206"/>
    </row>
    <row r="223" spans="1:15" ht="39.75" customHeight="1" thickBot="1">
      <c r="A223" s="55" t="s">
        <v>580</v>
      </c>
      <c r="B223" s="5">
        <v>1</v>
      </c>
      <c r="C223" s="5"/>
      <c r="D223" s="5">
        <v>1</v>
      </c>
      <c r="E223" s="203" t="s">
        <v>69</v>
      </c>
      <c r="F223" s="170" t="s">
        <v>297</v>
      </c>
      <c r="G223" s="38">
        <v>3020</v>
      </c>
      <c r="H223" s="38"/>
      <c r="I223" s="38">
        <v>142</v>
      </c>
      <c r="J223" s="38"/>
      <c r="K223" s="38"/>
      <c r="L223" s="38">
        <f t="shared" si="16"/>
        <v>3162</v>
      </c>
      <c r="M223" s="44"/>
      <c r="N223" s="38"/>
      <c r="O223" s="206"/>
    </row>
    <row r="224" spans="1:15" ht="39.75" customHeight="1" thickBot="1">
      <c r="A224" s="55" t="s">
        <v>581</v>
      </c>
      <c r="B224" s="5">
        <v>1</v>
      </c>
      <c r="C224" s="5">
        <v>1</v>
      </c>
      <c r="D224" s="5"/>
      <c r="E224" s="81" t="s">
        <v>67</v>
      </c>
      <c r="F224" s="170" t="s">
        <v>298</v>
      </c>
      <c r="G224" s="38">
        <v>3020</v>
      </c>
      <c r="H224" s="38"/>
      <c r="I224" s="38">
        <v>142</v>
      </c>
      <c r="J224" s="38"/>
      <c r="K224" s="38"/>
      <c r="L224" s="38">
        <f aca="true" t="shared" si="17" ref="L224:L229">G224-H224+I224</f>
        <v>3162</v>
      </c>
      <c r="M224" s="44"/>
      <c r="N224" s="38"/>
      <c r="O224" s="206"/>
    </row>
    <row r="225" spans="1:15" ht="39.75" customHeight="1" thickBot="1">
      <c r="A225" s="55" t="s">
        <v>582</v>
      </c>
      <c r="B225" s="5">
        <v>1</v>
      </c>
      <c r="C225" s="5">
        <v>1</v>
      </c>
      <c r="D225" s="5"/>
      <c r="E225" s="81" t="s">
        <v>263</v>
      </c>
      <c r="F225" s="170" t="s">
        <v>298</v>
      </c>
      <c r="G225" s="38">
        <v>2645</v>
      </c>
      <c r="H225" s="38"/>
      <c r="I225" s="38">
        <v>155</v>
      </c>
      <c r="J225" s="38"/>
      <c r="K225" s="38"/>
      <c r="L225" s="38">
        <f t="shared" si="17"/>
        <v>2800</v>
      </c>
      <c r="M225" s="44"/>
      <c r="N225" s="38"/>
      <c r="O225" s="206"/>
    </row>
    <row r="226" spans="1:15" ht="39.75" customHeight="1" thickBot="1">
      <c r="A226" s="55" t="s">
        <v>583</v>
      </c>
      <c r="B226" s="5">
        <v>1</v>
      </c>
      <c r="C226" s="5"/>
      <c r="D226" s="5">
        <v>1</v>
      </c>
      <c r="E226" s="203" t="s">
        <v>68</v>
      </c>
      <c r="F226" s="170" t="s">
        <v>298</v>
      </c>
      <c r="G226" s="38">
        <v>2780</v>
      </c>
      <c r="H226" s="38"/>
      <c r="I226" s="38">
        <v>155</v>
      </c>
      <c r="J226" s="38"/>
      <c r="K226" s="38"/>
      <c r="L226" s="38">
        <f t="shared" si="17"/>
        <v>2935</v>
      </c>
      <c r="M226" s="44"/>
      <c r="N226" s="38"/>
      <c r="O226" s="206"/>
    </row>
    <row r="227" spans="1:15" ht="39.75" customHeight="1" thickBot="1">
      <c r="A227" s="55" t="s">
        <v>584</v>
      </c>
      <c r="B227" s="5">
        <v>1</v>
      </c>
      <c r="C227" s="5">
        <v>1</v>
      </c>
      <c r="D227" s="5"/>
      <c r="E227" s="203" t="s">
        <v>70</v>
      </c>
      <c r="F227" s="170" t="s">
        <v>298</v>
      </c>
      <c r="G227" s="38">
        <v>3020</v>
      </c>
      <c r="H227" s="38"/>
      <c r="I227" s="38">
        <v>142</v>
      </c>
      <c r="J227" s="38"/>
      <c r="K227" s="38"/>
      <c r="L227" s="38">
        <f t="shared" si="17"/>
        <v>3162</v>
      </c>
      <c r="M227" s="44"/>
      <c r="N227" s="38"/>
      <c r="O227" s="206"/>
    </row>
    <row r="228" spans="1:15" ht="39.75" customHeight="1" thickBot="1">
      <c r="A228" s="55" t="s">
        <v>585</v>
      </c>
      <c r="B228" s="5">
        <v>1</v>
      </c>
      <c r="C228" s="5">
        <v>1</v>
      </c>
      <c r="D228" s="5"/>
      <c r="E228" s="41" t="s">
        <v>320</v>
      </c>
      <c r="F228" s="170" t="s">
        <v>298</v>
      </c>
      <c r="G228" s="38">
        <v>2800</v>
      </c>
      <c r="H228" s="38"/>
      <c r="I228" s="38">
        <v>150</v>
      </c>
      <c r="J228" s="38"/>
      <c r="K228" s="38"/>
      <c r="L228" s="38">
        <f t="shared" si="17"/>
        <v>2950</v>
      </c>
      <c r="M228" s="44"/>
      <c r="N228" s="38"/>
      <c r="O228" s="206"/>
    </row>
    <row r="229" spans="1:15" ht="39.75" customHeight="1" thickBot="1">
      <c r="A229" s="55" t="s">
        <v>586</v>
      </c>
      <c r="B229" s="5">
        <v>1</v>
      </c>
      <c r="C229" s="5">
        <v>1</v>
      </c>
      <c r="D229" s="5"/>
      <c r="E229" s="220" t="s">
        <v>362</v>
      </c>
      <c r="F229" s="31" t="s">
        <v>399</v>
      </c>
      <c r="G229" s="148">
        <v>2645</v>
      </c>
      <c r="H229" s="148"/>
      <c r="I229" s="148">
        <v>155</v>
      </c>
      <c r="J229" s="148"/>
      <c r="K229" s="148"/>
      <c r="L229" s="148">
        <f t="shared" si="17"/>
        <v>2800</v>
      </c>
      <c r="M229" s="44"/>
      <c r="N229" s="38"/>
      <c r="O229" s="206"/>
    </row>
    <row r="230" spans="2:13" ht="25.5" customHeight="1" thickTop="1">
      <c r="B230" s="33">
        <f>SUM(B216:B229)</f>
        <v>14</v>
      </c>
      <c r="C230" s="33">
        <f>SUM(C216:C229)</f>
        <v>12</v>
      </c>
      <c r="D230" s="33">
        <f>SUM(D216:D228)</f>
        <v>2</v>
      </c>
      <c r="E230" s="186"/>
      <c r="F230" s="202" t="s">
        <v>7</v>
      </c>
      <c r="G230" s="51">
        <f aca="true" t="shared" si="18" ref="G230:L230">SUM(G216:G229)</f>
        <v>53235</v>
      </c>
      <c r="H230" s="51">
        <f t="shared" si="18"/>
        <v>570</v>
      </c>
      <c r="I230" s="51">
        <f t="shared" si="18"/>
        <v>1660</v>
      </c>
      <c r="J230" s="51">
        <f t="shared" si="18"/>
        <v>0</v>
      </c>
      <c r="K230" s="51">
        <f t="shared" si="18"/>
        <v>0</v>
      </c>
      <c r="L230" s="51">
        <f t="shared" si="18"/>
        <v>54325</v>
      </c>
      <c r="M230" s="4"/>
    </row>
    <row r="231" spans="1:13" ht="15" customHeight="1">
      <c r="A231" s="272" t="s">
        <v>10</v>
      </c>
      <c r="B231" s="272"/>
      <c r="C231" s="272"/>
      <c r="D231" s="272"/>
      <c r="E231" s="272"/>
      <c r="F231" s="272"/>
      <c r="G231" s="272"/>
      <c r="H231" s="272"/>
      <c r="I231" s="272"/>
      <c r="J231" s="272"/>
      <c r="K231" s="272"/>
      <c r="L231" s="272"/>
      <c r="M231" s="272"/>
    </row>
    <row r="232" spans="1:13" ht="15" customHeight="1">
      <c r="A232" s="272" t="s">
        <v>450</v>
      </c>
      <c r="B232" s="272"/>
      <c r="C232" s="272"/>
      <c r="D232" s="272"/>
      <c r="E232" s="272"/>
      <c r="F232" s="272"/>
      <c r="G232" s="272"/>
      <c r="H232" s="272"/>
      <c r="I232" s="272"/>
      <c r="J232" s="272"/>
      <c r="K232" s="272"/>
      <c r="L232" s="272"/>
      <c r="M232" s="272"/>
    </row>
    <row r="233" spans="1:13" ht="15" customHeight="1">
      <c r="A233" s="272" t="str">
        <f>A3</f>
        <v>Nómina que corresponde a la 1RA (primera) quincena del mes de Enero de 2019.</v>
      </c>
      <c r="B233" s="272"/>
      <c r="C233" s="272"/>
      <c r="D233" s="272"/>
      <c r="E233" s="272"/>
      <c r="F233" s="272"/>
      <c r="G233" s="272"/>
      <c r="H233" s="272"/>
      <c r="I233" s="272"/>
      <c r="J233" s="272"/>
      <c r="K233" s="272"/>
      <c r="L233" s="272"/>
      <c r="M233" s="272"/>
    </row>
    <row r="234" spans="1:13" ht="15" customHeight="1">
      <c r="A234" s="273" t="s">
        <v>435</v>
      </c>
      <c r="B234" s="273"/>
      <c r="C234" s="273"/>
      <c r="D234" s="273"/>
      <c r="E234" s="273"/>
      <c r="F234" s="273"/>
      <c r="G234" s="273"/>
      <c r="H234" s="273"/>
      <c r="I234" s="273"/>
      <c r="J234" s="273"/>
      <c r="K234" s="273"/>
      <c r="L234" s="273"/>
      <c r="M234" s="273"/>
    </row>
    <row r="235" spans="1:13" ht="24.75" customHeight="1">
      <c r="A235" s="49" t="s">
        <v>8</v>
      </c>
      <c r="B235" s="45" t="s">
        <v>25</v>
      </c>
      <c r="C235" s="45" t="s">
        <v>19</v>
      </c>
      <c r="D235" s="45" t="s">
        <v>20</v>
      </c>
      <c r="E235" s="49" t="s">
        <v>0</v>
      </c>
      <c r="F235" s="49" t="s">
        <v>1</v>
      </c>
      <c r="G235" s="49" t="s">
        <v>2</v>
      </c>
      <c r="H235" s="49" t="s">
        <v>3</v>
      </c>
      <c r="I235" s="49" t="s">
        <v>4</v>
      </c>
      <c r="J235" s="82" t="s">
        <v>76</v>
      </c>
      <c r="K235" s="189" t="s">
        <v>317</v>
      </c>
      <c r="L235" s="49" t="s">
        <v>5</v>
      </c>
      <c r="M235" s="49" t="s">
        <v>6</v>
      </c>
    </row>
    <row r="236" spans="1:15" ht="51" customHeight="1" thickBot="1">
      <c r="A236" s="55" t="s">
        <v>633</v>
      </c>
      <c r="B236" s="55">
        <v>1</v>
      </c>
      <c r="C236" s="55">
        <v>1</v>
      </c>
      <c r="D236" s="55"/>
      <c r="E236" s="68" t="s">
        <v>71</v>
      </c>
      <c r="F236" s="69" t="s">
        <v>39</v>
      </c>
      <c r="G236" s="70">
        <v>9105</v>
      </c>
      <c r="H236" s="70">
        <v>420</v>
      </c>
      <c r="I236" s="70"/>
      <c r="J236" s="70"/>
      <c r="K236" s="70"/>
      <c r="L236" s="70">
        <f>G236-H236+I236</f>
        <v>8685</v>
      </c>
      <c r="M236" s="64"/>
      <c r="N236" s="38"/>
      <c r="O236" s="206"/>
    </row>
    <row r="237" spans="1:15" ht="51" customHeight="1" thickBot="1">
      <c r="A237" s="55" t="s">
        <v>634</v>
      </c>
      <c r="B237" s="5">
        <v>1</v>
      </c>
      <c r="C237" s="5">
        <v>1</v>
      </c>
      <c r="D237" s="2"/>
      <c r="E237" s="150" t="s">
        <v>248</v>
      </c>
      <c r="F237" s="151" t="s">
        <v>359</v>
      </c>
      <c r="G237" s="38">
        <v>3560</v>
      </c>
      <c r="H237" s="38"/>
      <c r="I237" s="38">
        <v>110</v>
      </c>
      <c r="J237" s="38"/>
      <c r="K237" s="38"/>
      <c r="L237" s="38">
        <f>G237-H237+I237</f>
        <v>3670</v>
      </c>
      <c r="M237" s="44"/>
      <c r="N237" s="38"/>
      <c r="O237" s="206"/>
    </row>
    <row r="238" spans="1:15" ht="51" customHeight="1" thickBot="1">
      <c r="A238" s="55" t="s">
        <v>635</v>
      </c>
      <c r="B238" s="226">
        <v>1</v>
      </c>
      <c r="C238" s="226">
        <v>1</v>
      </c>
      <c r="D238" s="226"/>
      <c r="E238" s="227" t="s">
        <v>256</v>
      </c>
      <c r="F238" s="228" t="s">
        <v>331</v>
      </c>
      <c r="G238" s="229">
        <v>4400</v>
      </c>
      <c r="H238" s="229"/>
      <c r="I238" s="229">
        <v>110</v>
      </c>
      <c r="J238" s="229"/>
      <c r="K238" s="229"/>
      <c r="L238" s="229">
        <f>G238-H238+I238</f>
        <v>4510</v>
      </c>
      <c r="M238" s="44"/>
      <c r="N238" s="38"/>
      <c r="O238" s="206"/>
    </row>
    <row r="239" spans="1:15" ht="51" customHeight="1" thickBot="1">
      <c r="A239" s="55" t="s">
        <v>636</v>
      </c>
      <c r="B239" s="8">
        <v>1</v>
      </c>
      <c r="C239" s="8"/>
      <c r="D239" s="8">
        <v>1</v>
      </c>
      <c r="E239" s="30" t="s">
        <v>23</v>
      </c>
      <c r="F239" s="170" t="s">
        <v>36</v>
      </c>
      <c r="G239" s="54">
        <v>6085</v>
      </c>
      <c r="H239" s="54">
        <v>175</v>
      </c>
      <c r="I239" s="54"/>
      <c r="J239" s="54"/>
      <c r="K239" s="54"/>
      <c r="L239" s="35">
        <f>G239-H239+I239</f>
        <v>5910</v>
      </c>
      <c r="M239" s="11"/>
      <c r="N239" s="38"/>
      <c r="O239" s="206"/>
    </row>
    <row r="240" spans="1:15" ht="51" customHeight="1" thickBot="1">
      <c r="A240" s="55" t="s">
        <v>637</v>
      </c>
      <c r="B240" s="5">
        <v>1</v>
      </c>
      <c r="C240" s="5">
        <v>1</v>
      </c>
      <c r="D240" s="5"/>
      <c r="E240" s="30" t="s">
        <v>368</v>
      </c>
      <c r="F240" s="31" t="s">
        <v>333</v>
      </c>
      <c r="G240" s="38">
        <v>4270</v>
      </c>
      <c r="H240" s="38"/>
      <c r="I240" s="38">
        <v>90</v>
      </c>
      <c r="L240" s="35">
        <f>G240-H240+I240</f>
        <v>4360</v>
      </c>
      <c r="M240" s="44"/>
      <c r="N240" s="38"/>
      <c r="O240" s="206"/>
    </row>
    <row r="241" spans="1:13" ht="25.5" customHeight="1" thickTop="1">
      <c r="A241" s="114"/>
      <c r="B241" s="110">
        <f>SUM(B236:B240)</f>
        <v>5</v>
      </c>
      <c r="C241" s="110">
        <f>SUM(C236:C240)</f>
        <v>4</v>
      </c>
      <c r="D241" s="110">
        <f>SUM(D236:D239)</f>
        <v>1</v>
      </c>
      <c r="E241" s="124"/>
      <c r="F241" s="110" t="s">
        <v>7</v>
      </c>
      <c r="G241" s="120">
        <f>SUM(G236:G240)</f>
        <v>27420</v>
      </c>
      <c r="H241" s="120">
        <f>SUM(H236:H240)</f>
        <v>595</v>
      </c>
      <c r="I241" s="120">
        <f>SUM(I236:I240)</f>
        <v>310</v>
      </c>
      <c r="J241" s="120">
        <f>SUM(J236:J240)</f>
        <v>0</v>
      </c>
      <c r="K241" s="120">
        <f>SUM(K236:K240)</f>
        <v>0</v>
      </c>
      <c r="L241" s="120">
        <f>SUM(L236:L240)</f>
        <v>27135</v>
      </c>
      <c r="M241" s="122"/>
    </row>
    <row r="242" spans="1:13" ht="15" customHeight="1">
      <c r="A242" s="272" t="s">
        <v>10</v>
      </c>
      <c r="B242" s="272"/>
      <c r="C242" s="272"/>
      <c r="D242" s="272"/>
      <c r="E242" s="272"/>
      <c r="F242" s="272"/>
      <c r="G242" s="272"/>
      <c r="H242" s="272"/>
      <c r="I242" s="272"/>
      <c r="J242" s="272"/>
      <c r="K242" s="272"/>
      <c r="L242" s="272"/>
      <c r="M242" s="272"/>
    </row>
    <row r="243" spans="1:13" ht="15" customHeight="1">
      <c r="A243" s="272" t="s">
        <v>450</v>
      </c>
      <c r="B243" s="272"/>
      <c r="C243" s="272"/>
      <c r="D243" s="272"/>
      <c r="E243" s="272"/>
      <c r="F243" s="272"/>
      <c r="G243" s="272"/>
      <c r="H243" s="272"/>
      <c r="I243" s="272"/>
      <c r="J243" s="272"/>
      <c r="K243" s="272"/>
      <c r="L243" s="272"/>
      <c r="M243" s="272"/>
    </row>
    <row r="244" spans="1:13" ht="15" customHeight="1">
      <c r="A244" s="272" t="str">
        <f>A3</f>
        <v>Nómina que corresponde a la 1RA (primera) quincena del mes de Enero de 2019.</v>
      </c>
      <c r="B244" s="272"/>
      <c r="C244" s="272"/>
      <c r="D244" s="272"/>
      <c r="E244" s="272"/>
      <c r="F244" s="272"/>
      <c r="G244" s="272"/>
      <c r="H244" s="272"/>
      <c r="I244" s="272"/>
      <c r="J244" s="272"/>
      <c r="K244" s="272"/>
      <c r="L244" s="272"/>
      <c r="M244" s="272"/>
    </row>
    <row r="245" spans="1:13" ht="15" customHeight="1">
      <c r="A245" s="273" t="s">
        <v>436</v>
      </c>
      <c r="B245" s="273"/>
      <c r="C245" s="273"/>
      <c r="D245" s="273"/>
      <c r="E245" s="273"/>
      <c r="F245" s="273"/>
      <c r="G245" s="273"/>
      <c r="H245" s="273"/>
      <c r="I245" s="273"/>
      <c r="J245" s="273"/>
      <c r="K245" s="273"/>
      <c r="L245" s="273"/>
      <c r="M245" s="273"/>
    </row>
    <row r="246" spans="1:13" ht="24.75" customHeight="1">
      <c r="A246" s="49" t="s">
        <v>8</v>
      </c>
      <c r="B246" s="45" t="s">
        <v>25</v>
      </c>
      <c r="C246" s="45" t="s">
        <v>19</v>
      </c>
      <c r="D246" s="45" t="s">
        <v>20</v>
      </c>
      <c r="E246" s="49" t="s">
        <v>0</v>
      </c>
      <c r="F246" s="49" t="s">
        <v>1</v>
      </c>
      <c r="G246" s="49" t="s">
        <v>2</v>
      </c>
      <c r="H246" s="49" t="s">
        <v>3</v>
      </c>
      <c r="I246" s="49" t="s">
        <v>4</v>
      </c>
      <c r="J246" s="82" t="s">
        <v>76</v>
      </c>
      <c r="K246" s="189" t="s">
        <v>317</v>
      </c>
      <c r="L246" s="49" t="s">
        <v>5</v>
      </c>
      <c r="M246" s="49" t="s">
        <v>6</v>
      </c>
    </row>
    <row r="247" spans="1:15" ht="51" customHeight="1" thickBot="1">
      <c r="A247" s="55" t="s">
        <v>587</v>
      </c>
      <c r="B247" s="55">
        <v>1</v>
      </c>
      <c r="C247" s="55">
        <v>1</v>
      </c>
      <c r="D247" s="247"/>
      <c r="E247" s="68" t="s">
        <v>61</v>
      </c>
      <c r="F247" s="251" t="s">
        <v>449</v>
      </c>
      <c r="G247" s="70">
        <v>9105</v>
      </c>
      <c r="H247" s="70">
        <v>420</v>
      </c>
      <c r="I247" s="70"/>
      <c r="J247" s="70"/>
      <c r="K247" s="70"/>
      <c r="L247" s="70">
        <f>G247-H247+I247</f>
        <v>8685</v>
      </c>
      <c r="M247" s="64"/>
      <c r="N247" s="38"/>
      <c r="O247" s="206"/>
    </row>
    <row r="248" spans="1:15" ht="51" customHeight="1" thickBot="1">
      <c r="A248" s="55" t="s">
        <v>588</v>
      </c>
      <c r="B248" s="5">
        <v>1</v>
      </c>
      <c r="C248" s="5"/>
      <c r="D248" s="5">
        <v>1</v>
      </c>
      <c r="E248" s="30" t="s">
        <v>72</v>
      </c>
      <c r="F248" s="32" t="s">
        <v>12</v>
      </c>
      <c r="G248" s="35">
        <v>4760</v>
      </c>
      <c r="H248" s="35"/>
      <c r="I248" s="35">
        <v>90</v>
      </c>
      <c r="J248" s="35"/>
      <c r="K248" s="35"/>
      <c r="L248" s="38">
        <f>G248-H248+I248</f>
        <v>4850</v>
      </c>
      <c r="M248" s="44"/>
      <c r="N248" s="38"/>
      <c r="O248" s="206"/>
    </row>
    <row r="249" spans="1:15" ht="51" customHeight="1" thickBot="1">
      <c r="A249" s="55" t="s">
        <v>589</v>
      </c>
      <c r="B249" s="5">
        <v>1</v>
      </c>
      <c r="C249" s="5"/>
      <c r="D249" s="5">
        <v>1</v>
      </c>
      <c r="E249" s="30" t="s">
        <v>443</v>
      </c>
      <c r="F249" s="32" t="s">
        <v>313</v>
      </c>
      <c r="G249" s="148">
        <v>4045</v>
      </c>
      <c r="H249" s="148"/>
      <c r="I249" s="148">
        <v>150</v>
      </c>
      <c r="J249" s="148"/>
      <c r="K249" s="148"/>
      <c r="L249" s="148">
        <f>G249-H249+I249</f>
        <v>4195</v>
      </c>
      <c r="M249" s="44"/>
      <c r="N249" s="38"/>
      <c r="O249" s="206"/>
    </row>
    <row r="250" spans="1:13" ht="25.5" customHeight="1" thickTop="1">
      <c r="A250" s="114"/>
      <c r="B250" s="110">
        <f>SUM(B247:B249)</f>
        <v>3</v>
      </c>
      <c r="C250" s="110">
        <f>SUM(C247:C249)</f>
        <v>1</v>
      </c>
      <c r="D250" s="110">
        <f>SUM(D247:D249)</f>
        <v>2</v>
      </c>
      <c r="E250" s="115"/>
      <c r="F250" s="110" t="s">
        <v>7</v>
      </c>
      <c r="G250" s="108">
        <f>SUM(G247:G249)</f>
        <v>17910</v>
      </c>
      <c r="H250" s="108">
        <f>SUM(H247:H249)</f>
        <v>420</v>
      </c>
      <c r="I250" s="108">
        <f>SUM(I247:I249)</f>
        <v>240</v>
      </c>
      <c r="J250" s="108">
        <f>SUM(J247:J249)</f>
        <v>0</v>
      </c>
      <c r="K250" s="108">
        <f>SUM(K247:K249)</f>
        <v>0</v>
      </c>
      <c r="L250" s="108">
        <f>SUM(L247:L249)</f>
        <v>17730</v>
      </c>
      <c r="M250" s="122"/>
    </row>
    <row r="251" spans="1:13" ht="15" customHeight="1">
      <c r="A251" s="272" t="s">
        <v>10</v>
      </c>
      <c r="B251" s="272"/>
      <c r="C251" s="272"/>
      <c r="D251" s="272"/>
      <c r="E251" s="272"/>
      <c r="F251" s="272"/>
      <c r="G251" s="272"/>
      <c r="H251" s="272"/>
      <c r="I251" s="272"/>
      <c r="J251" s="272"/>
      <c r="K251" s="272"/>
      <c r="L251" s="272"/>
      <c r="M251" s="272"/>
    </row>
    <row r="252" spans="1:13" ht="15" customHeight="1">
      <c r="A252" s="272" t="s">
        <v>450</v>
      </c>
      <c r="B252" s="272"/>
      <c r="C252" s="272"/>
      <c r="D252" s="272"/>
      <c r="E252" s="272"/>
      <c r="F252" s="272"/>
      <c r="G252" s="272"/>
      <c r="H252" s="272"/>
      <c r="I252" s="272"/>
      <c r="J252" s="272"/>
      <c r="K252" s="272"/>
      <c r="L252" s="272"/>
      <c r="M252" s="272"/>
    </row>
    <row r="253" spans="1:13" ht="15" customHeight="1">
      <c r="A253" s="272" t="str">
        <f>A3</f>
        <v>Nómina que corresponde a la 1RA (primera) quincena del mes de Enero de 2019.</v>
      </c>
      <c r="B253" s="272"/>
      <c r="C253" s="272"/>
      <c r="D253" s="272"/>
      <c r="E253" s="272"/>
      <c r="F253" s="272"/>
      <c r="G253" s="272"/>
      <c r="H253" s="272"/>
      <c r="I253" s="272"/>
      <c r="J253" s="272"/>
      <c r="K253" s="272"/>
      <c r="L253" s="272"/>
      <c r="M253" s="272"/>
    </row>
    <row r="254" spans="1:13" ht="15" customHeight="1">
      <c r="A254" s="273" t="s">
        <v>437</v>
      </c>
      <c r="B254" s="273"/>
      <c r="C254" s="273"/>
      <c r="D254" s="273"/>
      <c r="E254" s="273"/>
      <c r="F254" s="273"/>
      <c r="G254" s="273"/>
      <c r="H254" s="273"/>
      <c r="I254" s="273"/>
      <c r="J254" s="273"/>
      <c r="K254" s="273"/>
      <c r="L254" s="273"/>
      <c r="M254" s="273"/>
    </row>
    <row r="255" spans="1:13" ht="22.5" customHeight="1">
      <c r="A255" s="49" t="s">
        <v>8</v>
      </c>
      <c r="B255" s="45" t="s">
        <v>25</v>
      </c>
      <c r="C255" s="45" t="s">
        <v>19</v>
      </c>
      <c r="D255" s="45" t="s">
        <v>20</v>
      </c>
      <c r="E255" s="49" t="s">
        <v>0</v>
      </c>
      <c r="F255" s="49" t="s">
        <v>1</v>
      </c>
      <c r="G255" s="49" t="s">
        <v>2</v>
      </c>
      <c r="H255" s="49" t="s">
        <v>3</v>
      </c>
      <c r="I255" s="49" t="s">
        <v>4</v>
      </c>
      <c r="J255" s="82" t="s">
        <v>76</v>
      </c>
      <c r="K255" s="189" t="s">
        <v>317</v>
      </c>
      <c r="L255" s="49" t="s">
        <v>5</v>
      </c>
      <c r="M255" s="49" t="s">
        <v>6</v>
      </c>
    </row>
    <row r="256" spans="1:15" ht="51" customHeight="1" thickBot="1">
      <c r="A256" s="55" t="s">
        <v>590</v>
      </c>
      <c r="B256" s="55">
        <v>1</v>
      </c>
      <c r="C256" s="55">
        <v>1</v>
      </c>
      <c r="D256" s="55"/>
      <c r="E256" s="58"/>
      <c r="F256" s="265" t="s">
        <v>39</v>
      </c>
      <c r="G256" s="70">
        <v>9480</v>
      </c>
      <c r="H256" s="70">
        <v>420</v>
      </c>
      <c r="I256" s="70"/>
      <c r="J256" s="70"/>
      <c r="K256" s="70"/>
      <c r="L256" s="70">
        <f>G256-H256+I256+J256+K256</f>
        <v>9060</v>
      </c>
      <c r="M256" s="64"/>
      <c r="N256" s="38"/>
      <c r="O256" s="206"/>
    </row>
    <row r="257" spans="1:15" ht="51" customHeight="1" thickBot="1">
      <c r="A257" s="55" t="s">
        <v>591</v>
      </c>
      <c r="B257" s="5">
        <v>1</v>
      </c>
      <c r="C257" s="5"/>
      <c r="D257" s="5">
        <v>1</v>
      </c>
      <c r="E257" s="30" t="s">
        <v>22</v>
      </c>
      <c r="F257" s="31" t="s">
        <v>328</v>
      </c>
      <c r="G257" s="35">
        <v>6285</v>
      </c>
      <c r="H257" s="35">
        <v>210</v>
      </c>
      <c r="I257" s="35"/>
      <c r="J257" s="35"/>
      <c r="K257" s="35"/>
      <c r="L257" s="38">
        <f>G257-H257+I257+J257+K257</f>
        <v>6075</v>
      </c>
      <c r="M257" s="44"/>
      <c r="N257" s="38"/>
      <c r="O257" s="206"/>
    </row>
    <row r="258" spans="1:15" ht="51" customHeight="1" thickBot="1">
      <c r="A258" s="55" t="s">
        <v>592</v>
      </c>
      <c r="B258" s="5">
        <v>1</v>
      </c>
      <c r="C258" s="5"/>
      <c r="D258" s="5">
        <v>1</v>
      </c>
      <c r="E258" s="78" t="s">
        <v>75</v>
      </c>
      <c r="F258" s="266" t="s">
        <v>44</v>
      </c>
      <c r="G258" s="42">
        <v>2500</v>
      </c>
      <c r="H258" s="42"/>
      <c r="I258" s="42">
        <v>167</v>
      </c>
      <c r="J258" s="42"/>
      <c r="K258" s="42"/>
      <c r="L258" s="38">
        <f>G258-H258+I258+J258+K258</f>
        <v>2667</v>
      </c>
      <c r="M258" s="44"/>
      <c r="N258" s="38"/>
      <c r="O258" s="206"/>
    </row>
    <row r="259" spans="1:15" ht="51" customHeight="1" thickBot="1">
      <c r="A259" s="55" t="s">
        <v>593</v>
      </c>
      <c r="B259" s="5">
        <v>1</v>
      </c>
      <c r="C259" s="5">
        <v>1</v>
      </c>
      <c r="D259" s="5"/>
      <c r="E259" s="78"/>
      <c r="F259" s="266" t="s">
        <v>73</v>
      </c>
      <c r="G259" s="42">
        <v>6765</v>
      </c>
      <c r="H259" s="42">
        <v>350</v>
      </c>
      <c r="I259" s="42"/>
      <c r="J259" s="42">
        <v>280</v>
      </c>
      <c r="K259" s="42"/>
      <c r="L259" s="38">
        <f>G259-H259+I259+J259+K259</f>
        <v>6695</v>
      </c>
      <c r="M259" s="44"/>
      <c r="N259" s="38"/>
      <c r="O259" s="206"/>
    </row>
    <row r="260" spans="1:15" ht="51" customHeight="1" thickBot="1">
      <c r="A260" s="55" t="s">
        <v>594</v>
      </c>
      <c r="B260" s="5">
        <v>1</v>
      </c>
      <c r="C260" s="5">
        <v>1</v>
      </c>
      <c r="D260" s="5"/>
      <c r="E260" s="78"/>
      <c r="F260" s="241" t="s">
        <v>73</v>
      </c>
      <c r="G260" s="148">
        <v>6765</v>
      </c>
      <c r="H260" s="36">
        <v>350</v>
      </c>
      <c r="I260" s="36"/>
      <c r="J260" s="36">
        <v>280</v>
      </c>
      <c r="K260" s="148"/>
      <c r="L260" s="148">
        <f>G260-H260+I260+J260+K260</f>
        <v>6695</v>
      </c>
      <c r="M260" s="207"/>
      <c r="N260" s="38"/>
      <c r="O260" s="206"/>
    </row>
    <row r="261" spans="1:13" ht="25.5" customHeight="1" thickTop="1">
      <c r="A261" s="104"/>
      <c r="B261" s="104"/>
      <c r="C261" s="104"/>
      <c r="D261" s="104"/>
      <c r="E261" s="130"/>
      <c r="F261" s="131" t="s">
        <v>228</v>
      </c>
      <c r="G261" s="118">
        <f aca="true" t="shared" si="19" ref="G261:L261">SUM(G256:G260)</f>
        <v>31795</v>
      </c>
      <c r="H261" s="118">
        <f t="shared" si="19"/>
        <v>1330</v>
      </c>
      <c r="I261" s="118">
        <f t="shared" si="19"/>
        <v>167</v>
      </c>
      <c r="J261" s="118">
        <f t="shared" si="19"/>
        <v>560</v>
      </c>
      <c r="K261" s="118">
        <f t="shared" si="19"/>
        <v>0</v>
      </c>
      <c r="L261" s="118">
        <f t="shared" si="19"/>
        <v>31192</v>
      </c>
      <c r="M261" s="132"/>
    </row>
    <row r="262" spans="1:13" ht="15" customHeight="1">
      <c r="A262" s="273" t="s">
        <v>312</v>
      </c>
      <c r="B262" s="273"/>
      <c r="C262" s="273"/>
      <c r="D262" s="273"/>
      <c r="E262" s="273"/>
      <c r="F262" s="273"/>
      <c r="G262" s="273"/>
      <c r="H262" s="273"/>
      <c r="I262" s="273"/>
      <c r="J262" s="273"/>
      <c r="K262" s="273"/>
      <c r="L262" s="273"/>
      <c r="M262" s="273"/>
    </row>
    <row r="263" spans="1:13" ht="24.75" customHeight="1" thickBot="1">
      <c r="A263" s="172" t="s">
        <v>8</v>
      </c>
      <c r="B263" s="171" t="s">
        <v>25</v>
      </c>
      <c r="C263" s="171" t="s">
        <v>19</v>
      </c>
      <c r="D263" s="171" t="s">
        <v>20</v>
      </c>
      <c r="E263" s="172" t="s">
        <v>0</v>
      </c>
      <c r="F263" s="172" t="s">
        <v>1</v>
      </c>
      <c r="G263" s="172" t="s">
        <v>2</v>
      </c>
      <c r="H263" s="172" t="s">
        <v>3</v>
      </c>
      <c r="I263" s="172" t="s">
        <v>4</v>
      </c>
      <c r="J263" s="82" t="s">
        <v>76</v>
      </c>
      <c r="K263" s="189" t="s">
        <v>317</v>
      </c>
      <c r="L263" s="172" t="s">
        <v>5</v>
      </c>
      <c r="M263" s="200" t="s">
        <v>6</v>
      </c>
    </row>
    <row r="264" spans="1:15" ht="51" customHeight="1" thickBot="1">
      <c r="A264" s="5" t="s">
        <v>595</v>
      </c>
      <c r="B264" s="5">
        <v>1</v>
      </c>
      <c r="C264" s="5">
        <v>1</v>
      </c>
      <c r="D264" s="5"/>
      <c r="E264" s="30"/>
      <c r="F264" s="79" t="s">
        <v>77</v>
      </c>
      <c r="G264" s="38">
        <v>5895</v>
      </c>
      <c r="H264" s="38">
        <v>210</v>
      </c>
      <c r="I264" s="38"/>
      <c r="J264" s="38">
        <v>175</v>
      </c>
      <c r="K264" s="38"/>
      <c r="L264" s="38">
        <f>G264-H264+I264+J264+K264</f>
        <v>5860</v>
      </c>
      <c r="M264" s="44"/>
      <c r="N264" s="38"/>
      <c r="O264" s="206"/>
    </row>
    <row r="265" spans="1:15" ht="51" customHeight="1" thickBot="1">
      <c r="A265" s="5" t="s">
        <v>596</v>
      </c>
      <c r="B265" s="5">
        <v>1</v>
      </c>
      <c r="C265" s="5">
        <v>1</v>
      </c>
      <c r="D265" s="5"/>
      <c r="E265" s="78"/>
      <c r="F265" s="79" t="s">
        <v>77</v>
      </c>
      <c r="G265" s="38">
        <v>5895</v>
      </c>
      <c r="H265" s="38">
        <v>210</v>
      </c>
      <c r="I265" s="38"/>
      <c r="J265" s="38">
        <v>175</v>
      </c>
      <c r="K265" s="38"/>
      <c r="L265" s="38">
        <f>G265-H265+I265+J265+K265</f>
        <v>5860</v>
      </c>
      <c r="M265" s="44"/>
      <c r="N265" s="38"/>
      <c r="O265" s="206"/>
    </row>
    <row r="266" spans="1:15" ht="51" customHeight="1" thickBot="1">
      <c r="A266" s="5" t="s">
        <v>597</v>
      </c>
      <c r="B266" s="5">
        <v>1</v>
      </c>
      <c r="C266" s="5">
        <v>1</v>
      </c>
      <c r="D266" s="5"/>
      <c r="E266" s="81"/>
      <c r="F266" s="79" t="s">
        <v>77</v>
      </c>
      <c r="G266" s="38">
        <v>5895</v>
      </c>
      <c r="H266" s="38">
        <v>210</v>
      </c>
      <c r="I266" s="38"/>
      <c r="J266" s="38">
        <v>175</v>
      </c>
      <c r="K266" s="38"/>
      <c r="L266" s="38">
        <f>G266-H266+I266+J266+K266</f>
        <v>5860</v>
      </c>
      <c r="M266" s="11"/>
      <c r="N266" s="42"/>
      <c r="O266" s="206"/>
    </row>
    <row r="267" spans="1:15" ht="51" customHeight="1" thickBot="1">
      <c r="A267" s="5" t="s">
        <v>598</v>
      </c>
      <c r="B267" s="5">
        <v>1</v>
      </c>
      <c r="C267" s="5">
        <v>1</v>
      </c>
      <c r="D267" s="5"/>
      <c r="E267" s="78"/>
      <c r="F267" s="77" t="s">
        <v>77</v>
      </c>
      <c r="G267" s="42">
        <v>5895</v>
      </c>
      <c r="H267" s="83">
        <v>210</v>
      </c>
      <c r="I267" s="42"/>
      <c r="J267" s="42">
        <v>175</v>
      </c>
      <c r="K267" s="42"/>
      <c r="L267" s="42">
        <f>G267-H267+I267+J267+K267</f>
        <v>5860</v>
      </c>
      <c r="M267" s="4"/>
      <c r="N267" s="42"/>
      <c r="O267" s="206"/>
    </row>
    <row r="268" spans="1:13" ht="25.5" customHeight="1">
      <c r="A268" s="104"/>
      <c r="B268" s="104"/>
      <c r="C268" s="104"/>
      <c r="D268" s="104"/>
      <c r="E268" s="130"/>
      <c r="F268" s="131" t="s">
        <v>238</v>
      </c>
      <c r="G268" s="118">
        <f>SUM(G264:G267)</f>
        <v>23580</v>
      </c>
      <c r="H268" s="118">
        <f>SUM(H264:H267)</f>
        <v>840</v>
      </c>
      <c r="I268" s="118">
        <f>SUM(I264:I267)</f>
        <v>0</v>
      </c>
      <c r="J268" s="118">
        <f>SUM(J264:J267)</f>
        <v>700</v>
      </c>
      <c r="K268" s="118">
        <f>SUM(K264:K267)</f>
        <v>0</v>
      </c>
      <c r="L268" s="118">
        <f>SUM(L264:L267)</f>
        <v>23440</v>
      </c>
      <c r="M268" s="132"/>
    </row>
    <row r="269" spans="1:13" ht="15" customHeight="1">
      <c r="A269" s="273" t="s">
        <v>438</v>
      </c>
      <c r="B269" s="273"/>
      <c r="C269" s="273"/>
      <c r="D269" s="273"/>
      <c r="E269" s="273"/>
      <c r="F269" s="273"/>
      <c r="G269" s="273"/>
      <c r="H269" s="273"/>
      <c r="I269" s="273"/>
      <c r="J269" s="273"/>
      <c r="K269" s="273"/>
      <c r="L269" s="273"/>
      <c r="M269" s="273"/>
    </row>
    <row r="270" spans="1:13" ht="24.75" customHeight="1">
      <c r="A270" s="172" t="s">
        <v>8</v>
      </c>
      <c r="B270" s="171" t="s">
        <v>25</v>
      </c>
      <c r="C270" s="171" t="s">
        <v>19</v>
      </c>
      <c r="D270" s="171" t="s">
        <v>20</v>
      </c>
      <c r="E270" s="172" t="s">
        <v>0</v>
      </c>
      <c r="F270" s="172" t="s">
        <v>1</v>
      </c>
      <c r="G270" s="172" t="s">
        <v>2</v>
      </c>
      <c r="H270" s="172" t="s">
        <v>3</v>
      </c>
      <c r="I270" s="172" t="s">
        <v>4</v>
      </c>
      <c r="J270" s="82" t="s">
        <v>76</v>
      </c>
      <c r="K270" s="189" t="s">
        <v>317</v>
      </c>
      <c r="L270" s="172" t="s">
        <v>5</v>
      </c>
      <c r="M270" s="172" t="s">
        <v>6</v>
      </c>
    </row>
    <row r="271" spans="1:15" ht="50.25" customHeight="1" thickBot="1">
      <c r="A271" s="5" t="s">
        <v>599</v>
      </c>
      <c r="B271" s="5">
        <v>1</v>
      </c>
      <c r="C271" s="5">
        <v>1</v>
      </c>
      <c r="D271" s="5"/>
      <c r="E271" s="81"/>
      <c r="F271" s="79" t="s">
        <v>78</v>
      </c>
      <c r="G271" s="38">
        <v>5530</v>
      </c>
      <c r="H271" s="38">
        <v>175</v>
      </c>
      <c r="I271" s="38"/>
      <c r="J271" s="38">
        <v>153</v>
      </c>
      <c r="K271" s="38"/>
      <c r="L271" s="38">
        <f>G271-H271+I271+J271+K271</f>
        <v>5508</v>
      </c>
      <c r="M271" s="94"/>
      <c r="N271" s="42"/>
      <c r="O271" s="206"/>
    </row>
    <row r="272" spans="1:15" ht="51" customHeight="1" thickBot="1">
      <c r="A272" s="5" t="s">
        <v>600</v>
      </c>
      <c r="B272" s="5">
        <v>1</v>
      </c>
      <c r="C272" s="5">
        <v>1</v>
      </c>
      <c r="D272" s="5"/>
      <c r="E272" s="50"/>
      <c r="F272" s="77" t="s">
        <v>78</v>
      </c>
      <c r="G272" s="42">
        <v>5530</v>
      </c>
      <c r="H272" s="42">
        <v>175</v>
      </c>
      <c r="I272" s="42"/>
      <c r="J272" s="42">
        <v>153</v>
      </c>
      <c r="K272" s="42"/>
      <c r="L272" s="42">
        <f>G272-H272+I272+J272+K272</f>
        <v>5508</v>
      </c>
      <c r="M272" s="11"/>
      <c r="N272" s="42"/>
      <c r="O272" s="206"/>
    </row>
    <row r="273" spans="1:15" ht="51" customHeight="1" thickBot="1">
      <c r="A273" s="5" t="s">
        <v>601</v>
      </c>
      <c r="B273" s="5">
        <v>1</v>
      </c>
      <c r="C273" s="5">
        <v>1</v>
      </c>
      <c r="D273" s="5"/>
      <c r="E273" s="78"/>
      <c r="F273" s="77" t="s">
        <v>78</v>
      </c>
      <c r="G273" s="42">
        <v>5530</v>
      </c>
      <c r="H273" s="42">
        <v>175</v>
      </c>
      <c r="I273" s="42"/>
      <c r="J273" s="42">
        <v>153</v>
      </c>
      <c r="K273" s="42"/>
      <c r="L273" s="42">
        <f aca="true" t="shared" si="20" ref="L273:L279">G273-H273+I273+J273+K273</f>
        <v>5508</v>
      </c>
      <c r="M273" s="44"/>
      <c r="N273" s="42"/>
      <c r="O273" s="206"/>
    </row>
    <row r="274" spans="1:15" ht="51" customHeight="1" thickBot="1">
      <c r="A274" s="5" t="s">
        <v>602</v>
      </c>
      <c r="B274" s="5">
        <v>1</v>
      </c>
      <c r="C274" s="5">
        <v>1</v>
      </c>
      <c r="D274" s="5"/>
      <c r="E274" s="30"/>
      <c r="F274" s="79" t="s">
        <v>78</v>
      </c>
      <c r="G274" s="42">
        <v>5530</v>
      </c>
      <c r="H274" s="38">
        <v>175</v>
      </c>
      <c r="I274" s="38"/>
      <c r="J274" s="38">
        <v>153</v>
      </c>
      <c r="K274" s="38"/>
      <c r="L274" s="38">
        <f t="shared" si="20"/>
        <v>5508</v>
      </c>
      <c r="M274" s="44"/>
      <c r="N274" s="42"/>
      <c r="O274" s="206"/>
    </row>
    <row r="275" spans="1:15" ht="51" customHeight="1" thickBot="1">
      <c r="A275" s="5" t="s">
        <v>603</v>
      </c>
      <c r="B275" s="5">
        <v>1</v>
      </c>
      <c r="C275" s="5">
        <v>1</v>
      </c>
      <c r="D275" s="5"/>
      <c r="E275" s="50"/>
      <c r="F275" s="77" t="s">
        <v>78</v>
      </c>
      <c r="G275" s="42">
        <v>5530</v>
      </c>
      <c r="H275" s="42">
        <v>175</v>
      </c>
      <c r="I275" s="42"/>
      <c r="J275" s="42">
        <v>153</v>
      </c>
      <c r="K275" s="42"/>
      <c r="L275" s="42">
        <f t="shared" si="20"/>
        <v>5508</v>
      </c>
      <c r="M275" s="44"/>
      <c r="N275" s="42"/>
      <c r="O275" s="206"/>
    </row>
    <row r="276" spans="1:15" ht="51" customHeight="1" thickBot="1">
      <c r="A276" s="5" t="s">
        <v>604</v>
      </c>
      <c r="B276" s="5">
        <v>1</v>
      </c>
      <c r="C276" s="5">
        <v>1</v>
      </c>
      <c r="D276" s="5"/>
      <c r="E276" s="50"/>
      <c r="F276" s="77" t="s">
        <v>78</v>
      </c>
      <c r="G276" s="42">
        <v>5530</v>
      </c>
      <c r="H276" s="42">
        <v>175</v>
      </c>
      <c r="I276" s="42"/>
      <c r="J276" s="42">
        <v>153</v>
      </c>
      <c r="K276" s="42"/>
      <c r="L276" s="42">
        <f t="shared" si="20"/>
        <v>5508</v>
      </c>
      <c r="M276" s="44"/>
      <c r="N276" s="42"/>
      <c r="O276" s="206"/>
    </row>
    <row r="277" spans="1:15" ht="51" customHeight="1" thickBot="1">
      <c r="A277" s="5" t="s">
        <v>605</v>
      </c>
      <c r="B277" s="5">
        <v>1</v>
      </c>
      <c r="C277" s="5">
        <v>1</v>
      </c>
      <c r="D277" s="5"/>
      <c r="E277" s="50"/>
      <c r="F277" s="77" t="s">
        <v>78</v>
      </c>
      <c r="G277" s="42">
        <v>5530</v>
      </c>
      <c r="H277" s="42">
        <f>175</f>
        <v>175</v>
      </c>
      <c r="I277" s="42"/>
      <c r="J277" s="42">
        <v>153</v>
      </c>
      <c r="K277" s="42"/>
      <c r="L277" s="42">
        <f t="shared" si="20"/>
        <v>5508</v>
      </c>
      <c r="M277" s="44"/>
      <c r="N277" s="42"/>
      <c r="O277" s="206"/>
    </row>
    <row r="278" spans="1:15" ht="51" customHeight="1" thickBot="1">
      <c r="A278" s="5" t="s">
        <v>606</v>
      </c>
      <c r="B278" s="5">
        <v>1</v>
      </c>
      <c r="C278" s="5">
        <v>1</v>
      </c>
      <c r="D278" s="5"/>
      <c r="E278" s="78"/>
      <c r="F278" s="77" t="s">
        <v>78</v>
      </c>
      <c r="G278" s="42">
        <v>5530</v>
      </c>
      <c r="H278" s="42">
        <v>175</v>
      </c>
      <c r="I278" s="42"/>
      <c r="J278" s="42">
        <v>153</v>
      </c>
      <c r="K278" s="42"/>
      <c r="L278" s="42">
        <f t="shared" si="20"/>
        <v>5508</v>
      </c>
      <c r="M278" s="44"/>
      <c r="N278" s="42"/>
      <c r="O278" s="206"/>
    </row>
    <row r="279" spans="1:15" ht="51" customHeight="1" thickBot="1">
      <c r="A279" s="5" t="s">
        <v>607</v>
      </c>
      <c r="B279" s="5">
        <v>1</v>
      </c>
      <c r="C279" s="5"/>
      <c r="D279" s="5">
        <v>1</v>
      </c>
      <c r="E279" s="78"/>
      <c r="F279" s="77" t="s">
        <v>78</v>
      </c>
      <c r="G279" s="174">
        <v>5530</v>
      </c>
      <c r="H279" s="208">
        <v>175</v>
      </c>
      <c r="I279" s="174"/>
      <c r="J279" s="174">
        <v>153</v>
      </c>
      <c r="K279" s="174"/>
      <c r="L279" s="174">
        <f t="shared" si="20"/>
        <v>5508</v>
      </c>
      <c r="M279" s="44"/>
      <c r="N279" s="42"/>
      <c r="O279" s="206"/>
    </row>
    <row r="280" spans="1:13" ht="25.5" customHeight="1" thickTop="1">
      <c r="A280" s="104"/>
      <c r="B280" s="104"/>
      <c r="C280" s="104"/>
      <c r="D280" s="104"/>
      <c r="E280" s="105"/>
      <c r="F280" s="131" t="s">
        <v>238</v>
      </c>
      <c r="G280" s="118">
        <f>SUM(G271:G279)</f>
        <v>49770</v>
      </c>
      <c r="H280" s="118">
        <f>SUM(H271:H279)</f>
        <v>1575</v>
      </c>
      <c r="I280" s="118">
        <f>SUM(I271:I279)</f>
        <v>0</v>
      </c>
      <c r="J280" s="118">
        <f>SUM(J271:J279)</f>
        <v>1377</v>
      </c>
      <c r="K280" s="118">
        <f>SUM(K271:K279)</f>
        <v>0</v>
      </c>
      <c r="L280" s="118">
        <f>SUM(L271:L279)</f>
        <v>49572</v>
      </c>
      <c r="M280" s="132"/>
    </row>
    <row r="281" spans="1:13" ht="15" customHeight="1">
      <c r="A281" s="275" t="s">
        <v>439</v>
      </c>
      <c r="B281" s="275"/>
      <c r="C281" s="275"/>
      <c r="D281" s="275"/>
      <c r="E281" s="275"/>
      <c r="F281" s="275"/>
      <c r="G281" s="275"/>
      <c r="H281" s="275"/>
      <c r="I281" s="275"/>
      <c r="J281" s="275"/>
      <c r="K281" s="275"/>
      <c r="L281" s="275"/>
      <c r="M281" s="275"/>
    </row>
    <row r="282" spans="1:13" ht="24.75" customHeight="1">
      <c r="A282" s="172" t="s">
        <v>8</v>
      </c>
      <c r="B282" s="171" t="s">
        <v>25</v>
      </c>
      <c r="C282" s="171" t="s">
        <v>19</v>
      </c>
      <c r="D282" s="171" t="s">
        <v>20</v>
      </c>
      <c r="E282" s="172" t="s">
        <v>0</v>
      </c>
      <c r="F282" s="172" t="s">
        <v>1</v>
      </c>
      <c r="G282" s="172" t="s">
        <v>2</v>
      </c>
      <c r="H282" s="172" t="s">
        <v>3</v>
      </c>
      <c r="I282" s="172" t="s">
        <v>4</v>
      </c>
      <c r="J282" s="82" t="s">
        <v>76</v>
      </c>
      <c r="K282" s="189" t="s">
        <v>317</v>
      </c>
      <c r="L282" s="172" t="s">
        <v>5</v>
      </c>
      <c r="M282" s="172" t="s">
        <v>6</v>
      </c>
    </row>
    <row r="283" spans="1:15" ht="51" customHeight="1" thickBot="1">
      <c r="A283" s="5" t="s">
        <v>608</v>
      </c>
      <c r="B283" s="5">
        <v>1</v>
      </c>
      <c r="C283" s="5">
        <v>1</v>
      </c>
      <c r="D283" s="5"/>
      <c r="E283" s="78"/>
      <c r="F283" s="77" t="s">
        <v>80</v>
      </c>
      <c r="G283" s="42">
        <v>5030</v>
      </c>
      <c r="H283" s="42">
        <v>95</v>
      </c>
      <c r="I283" s="42"/>
      <c r="J283" s="42">
        <v>126</v>
      </c>
      <c r="K283" s="42"/>
      <c r="L283" s="42">
        <f>G283-H283+I283+J283+K283</f>
        <v>5061</v>
      </c>
      <c r="M283" s="11"/>
      <c r="N283" s="42"/>
      <c r="O283" s="206"/>
    </row>
    <row r="284" spans="1:15" ht="51" customHeight="1" thickBot="1">
      <c r="A284" s="5" t="s">
        <v>609</v>
      </c>
      <c r="B284" s="5">
        <v>1</v>
      </c>
      <c r="C284" s="5">
        <v>1</v>
      </c>
      <c r="D284" s="5"/>
      <c r="E284" s="78"/>
      <c r="F284" s="77" t="s">
        <v>80</v>
      </c>
      <c r="G284" s="42">
        <v>5030</v>
      </c>
      <c r="H284" s="42">
        <v>95</v>
      </c>
      <c r="I284" s="42"/>
      <c r="J284" s="42">
        <v>126</v>
      </c>
      <c r="K284" s="42"/>
      <c r="L284" s="42">
        <f>G284-H284+I284+J284+K284</f>
        <v>5061</v>
      </c>
      <c r="M284" s="44"/>
      <c r="N284" s="42"/>
      <c r="O284" s="206"/>
    </row>
    <row r="285" spans="1:15" ht="51" customHeight="1" thickBot="1">
      <c r="A285" s="5" t="s">
        <v>610</v>
      </c>
      <c r="B285" s="5">
        <v>1</v>
      </c>
      <c r="C285" s="5">
        <v>1</v>
      </c>
      <c r="D285" s="5"/>
      <c r="E285" s="78"/>
      <c r="F285" s="77" t="s">
        <v>80</v>
      </c>
      <c r="G285" s="42">
        <v>5030</v>
      </c>
      <c r="H285" s="83">
        <v>95</v>
      </c>
      <c r="I285" s="42"/>
      <c r="J285" s="42">
        <v>126</v>
      </c>
      <c r="K285" s="42"/>
      <c r="L285" s="42">
        <f>G285-H285+I285+J285+K285</f>
        <v>5061</v>
      </c>
      <c r="M285" s="44"/>
      <c r="N285" s="42"/>
      <c r="O285" s="206"/>
    </row>
    <row r="286" spans="1:15" ht="51" customHeight="1" thickBot="1">
      <c r="A286" s="5" t="s">
        <v>611</v>
      </c>
      <c r="B286" s="5">
        <v>1</v>
      </c>
      <c r="C286" s="5">
        <v>1</v>
      </c>
      <c r="D286" s="5"/>
      <c r="E286" s="78"/>
      <c r="F286" s="77" t="s">
        <v>80</v>
      </c>
      <c r="G286" s="42">
        <v>5030</v>
      </c>
      <c r="H286" s="42">
        <v>95</v>
      </c>
      <c r="I286" s="42"/>
      <c r="J286" s="42">
        <v>126</v>
      </c>
      <c r="K286" s="42"/>
      <c r="L286" s="42">
        <f>G286-H286+I286+J286+K286</f>
        <v>5061</v>
      </c>
      <c r="M286" s="44"/>
      <c r="N286" s="42"/>
      <c r="O286" s="206"/>
    </row>
    <row r="287" spans="1:15" ht="51" customHeight="1" thickBot="1">
      <c r="A287" s="5" t="s">
        <v>612</v>
      </c>
      <c r="B287" s="5">
        <v>1</v>
      </c>
      <c r="C287" s="5">
        <v>1</v>
      </c>
      <c r="D287" s="5"/>
      <c r="E287" s="78"/>
      <c r="F287" s="77" t="s">
        <v>80</v>
      </c>
      <c r="G287" s="42">
        <v>5030</v>
      </c>
      <c r="H287" s="42">
        <v>95</v>
      </c>
      <c r="I287" s="42"/>
      <c r="J287" s="42">
        <v>126</v>
      </c>
      <c r="K287" s="42"/>
      <c r="L287" s="42">
        <f>G287-H287+I287+J287+K287</f>
        <v>5061</v>
      </c>
      <c r="M287" s="44"/>
      <c r="N287" s="42"/>
      <c r="O287" s="206"/>
    </row>
    <row r="288" spans="1:15" ht="51" customHeight="1" thickBot="1">
      <c r="A288" s="5" t="s">
        <v>613</v>
      </c>
      <c r="B288" s="5">
        <v>1</v>
      </c>
      <c r="C288" s="5">
        <v>1</v>
      </c>
      <c r="D288" s="5"/>
      <c r="E288" s="81"/>
      <c r="F288" s="77" t="s">
        <v>80</v>
      </c>
      <c r="G288" s="42">
        <v>5030</v>
      </c>
      <c r="H288" s="42">
        <v>95</v>
      </c>
      <c r="I288" s="42"/>
      <c r="J288" s="42">
        <v>126</v>
      </c>
      <c r="K288" s="42"/>
      <c r="L288" s="42">
        <f>G288-H288+I288+J288+K288</f>
        <v>5061</v>
      </c>
      <c r="M288" s="44"/>
      <c r="N288" s="42"/>
      <c r="O288" s="206"/>
    </row>
    <row r="289" spans="1:15" ht="51" customHeight="1" thickBot="1">
      <c r="A289" s="5" t="s">
        <v>614</v>
      </c>
      <c r="B289" s="5">
        <v>1</v>
      </c>
      <c r="C289" s="5">
        <v>1</v>
      </c>
      <c r="D289" s="5"/>
      <c r="E289" s="81"/>
      <c r="F289" s="77" t="s">
        <v>80</v>
      </c>
      <c r="G289" s="42">
        <v>5030</v>
      </c>
      <c r="H289" s="42">
        <v>95</v>
      </c>
      <c r="I289" s="42"/>
      <c r="J289" s="42">
        <v>126</v>
      </c>
      <c r="K289" s="42"/>
      <c r="L289" s="42">
        <f>G289-H289+I289+J289+K289</f>
        <v>5061</v>
      </c>
      <c r="M289" s="44"/>
      <c r="N289" s="42"/>
      <c r="O289" s="206"/>
    </row>
    <row r="290" spans="1:15" ht="51" customHeight="1" thickBot="1">
      <c r="A290" s="5" t="s">
        <v>615</v>
      </c>
      <c r="B290" s="5">
        <v>1</v>
      </c>
      <c r="C290" s="5">
        <v>1</v>
      </c>
      <c r="D290" s="5"/>
      <c r="E290" s="81"/>
      <c r="F290" s="77" t="s">
        <v>80</v>
      </c>
      <c r="G290" s="42">
        <v>5030</v>
      </c>
      <c r="H290" s="42">
        <v>95</v>
      </c>
      <c r="I290" s="42"/>
      <c r="J290" s="42">
        <v>126</v>
      </c>
      <c r="K290" s="42"/>
      <c r="L290" s="42">
        <f>G290-H290+I290+J290+K290</f>
        <v>5061</v>
      </c>
      <c r="M290" s="44"/>
      <c r="N290" s="42"/>
      <c r="O290" s="206"/>
    </row>
    <row r="291" spans="1:15" ht="51" customHeight="1" thickBot="1">
      <c r="A291" s="5" t="s">
        <v>616</v>
      </c>
      <c r="B291" s="5">
        <v>1</v>
      </c>
      <c r="C291" s="5">
        <v>1</v>
      </c>
      <c r="D291" s="5"/>
      <c r="E291" s="81"/>
      <c r="F291" s="77" t="s">
        <v>80</v>
      </c>
      <c r="G291" s="42">
        <v>5030</v>
      </c>
      <c r="H291" s="42">
        <v>95</v>
      </c>
      <c r="I291" s="42"/>
      <c r="J291" s="42">
        <v>126</v>
      </c>
      <c r="K291" s="42"/>
      <c r="L291" s="42">
        <f>G291-H291+I291+J291+K291</f>
        <v>5061</v>
      </c>
      <c r="M291" s="44"/>
      <c r="N291" s="42"/>
      <c r="O291" s="206"/>
    </row>
    <row r="292" spans="1:13" ht="25.5" customHeight="1" thickBot="1" thickTop="1">
      <c r="A292" s="104"/>
      <c r="B292" s="104"/>
      <c r="C292" s="104"/>
      <c r="D292" s="104"/>
      <c r="E292" s="130"/>
      <c r="F292" s="131" t="s">
        <v>238</v>
      </c>
      <c r="G292" s="133">
        <f>SUM(G283:G291)</f>
        <v>45270</v>
      </c>
      <c r="H292" s="133">
        <f>SUM(H283:H291)</f>
        <v>855</v>
      </c>
      <c r="I292" s="133">
        <f>SUM(I283:I291)</f>
        <v>0</v>
      </c>
      <c r="J292" s="133">
        <f>SUM(J283:J291)</f>
        <v>1134</v>
      </c>
      <c r="K292" s="133">
        <f>SUM(K283:K291)</f>
        <v>0</v>
      </c>
      <c r="L292" s="133">
        <f>SUM(L283:L291)</f>
        <v>45549</v>
      </c>
      <c r="M292" s="122"/>
    </row>
    <row r="293" spans="1:13" ht="25.5" customHeight="1" thickTop="1">
      <c r="A293" s="104"/>
      <c r="B293" s="128">
        <f>SUM(B256:B290)</f>
        <v>26</v>
      </c>
      <c r="C293" s="128">
        <f>SUM(C256:C290)</f>
        <v>23</v>
      </c>
      <c r="D293" s="128">
        <f>SUM(D256:D290)</f>
        <v>3</v>
      </c>
      <c r="E293" s="134"/>
      <c r="F293" s="135" t="s">
        <v>239</v>
      </c>
      <c r="G293" s="118">
        <f>SUM(G261+G268+G280+G292)</f>
        <v>150415</v>
      </c>
      <c r="H293" s="118">
        <f>SUM(H261+H268+H280+H292)</f>
        <v>4600</v>
      </c>
      <c r="I293" s="118">
        <f>SUM(I261+I268+I280+I292)</f>
        <v>167</v>
      </c>
      <c r="J293" s="118">
        <f>SUM(J261+J268+J280+J292)</f>
        <v>3771</v>
      </c>
      <c r="K293" s="118">
        <f>SUM(K261+K268+K280+K292)</f>
        <v>0</v>
      </c>
      <c r="L293" s="118">
        <f>SUM(L261+L268+L280+L292)</f>
        <v>149753</v>
      </c>
      <c r="M293" s="122"/>
    </row>
    <row r="294" spans="1:13" ht="15" customHeight="1">
      <c r="A294" s="272" t="s">
        <v>10</v>
      </c>
      <c r="B294" s="272"/>
      <c r="C294" s="272"/>
      <c r="D294" s="272"/>
      <c r="E294" s="272"/>
      <c r="F294" s="272"/>
      <c r="G294" s="272"/>
      <c r="H294" s="272"/>
      <c r="I294" s="272"/>
      <c r="J294" s="272"/>
      <c r="K294" s="272"/>
      <c r="L294" s="272"/>
      <c r="M294" s="272"/>
    </row>
    <row r="295" spans="1:13" ht="15" customHeight="1">
      <c r="A295" s="272" t="s">
        <v>450</v>
      </c>
      <c r="B295" s="272"/>
      <c r="C295" s="272"/>
      <c r="D295" s="272"/>
      <c r="E295" s="272"/>
      <c r="F295" s="272"/>
      <c r="G295" s="272"/>
      <c r="H295" s="272"/>
      <c r="I295" s="272"/>
      <c r="J295" s="272"/>
      <c r="K295" s="272"/>
      <c r="L295" s="272"/>
      <c r="M295" s="272"/>
    </row>
    <row r="296" spans="1:13" ht="15" customHeight="1">
      <c r="A296" s="272" t="str">
        <f>A3</f>
        <v>Nómina que corresponde a la 1RA (primera) quincena del mes de Enero de 2019.</v>
      </c>
      <c r="B296" s="272"/>
      <c r="C296" s="272"/>
      <c r="D296" s="272"/>
      <c r="E296" s="272"/>
      <c r="F296" s="272"/>
      <c r="G296" s="272"/>
      <c r="H296" s="272"/>
      <c r="I296" s="272"/>
      <c r="J296" s="272"/>
      <c r="K296" s="272"/>
      <c r="L296" s="272"/>
      <c r="M296" s="272"/>
    </row>
    <row r="297" spans="1:13" ht="15" customHeight="1">
      <c r="A297" s="273" t="s">
        <v>440</v>
      </c>
      <c r="B297" s="273"/>
      <c r="C297" s="273"/>
      <c r="D297" s="273"/>
      <c r="E297" s="273"/>
      <c r="F297" s="273"/>
      <c r="G297" s="273"/>
      <c r="H297" s="273"/>
      <c r="I297" s="273"/>
      <c r="J297" s="273"/>
      <c r="K297" s="273"/>
      <c r="L297" s="273"/>
      <c r="M297" s="273"/>
    </row>
    <row r="298" spans="1:13" ht="24.75" customHeight="1">
      <c r="A298" s="49" t="s">
        <v>8</v>
      </c>
      <c r="B298" s="45" t="s">
        <v>25</v>
      </c>
      <c r="C298" s="45" t="s">
        <v>19</v>
      </c>
      <c r="D298" s="45" t="s">
        <v>20</v>
      </c>
      <c r="E298" s="49" t="s">
        <v>0</v>
      </c>
      <c r="F298" s="49" t="s">
        <v>1</v>
      </c>
      <c r="G298" s="49" t="s">
        <v>2</v>
      </c>
      <c r="H298" s="49" t="s">
        <v>3</v>
      </c>
      <c r="I298" s="49" t="s">
        <v>4</v>
      </c>
      <c r="J298" s="82" t="s">
        <v>76</v>
      </c>
      <c r="K298" s="189" t="s">
        <v>317</v>
      </c>
      <c r="L298" s="49" t="s">
        <v>5</v>
      </c>
      <c r="M298" s="49" t="s">
        <v>6</v>
      </c>
    </row>
    <row r="299" spans="1:15" ht="51" customHeight="1" thickBot="1">
      <c r="A299" s="55" t="s">
        <v>617</v>
      </c>
      <c r="B299" s="55">
        <v>1</v>
      </c>
      <c r="C299" s="55">
        <v>1</v>
      </c>
      <c r="D299" s="55"/>
      <c r="E299" s="68" t="s">
        <v>49</v>
      </c>
      <c r="F299" s="59" t="s">
        <v>39</v>
      </c>
      <c r="G299" s="70">
        <v>9105</v>
      </c>
      <c r="H299" s="70">
        <v>420</v>
      </c>
      <c r="I299" s="70"/>
      <c r="J299" s="70"/>
      <c r="K299" s="70"/>
      <c r="L299" s="70">
        <f>G299-H299+I299</f>
        <v>8685</v>
      </c>
      <c r="M299" s="238"/>
      <c r="N299" s="42"/>
      <c r="O299" s="206"/>
    </row>
    <row r="300" spans="1:15" ht="47.25" customHeight="1" thickBot="1">
      <c r="A300" s="5" t="s">
        <v>618</v>
      </c>
      <c r="B300" s="5">
        <v>1</v>
      </c>
      <c r="C300" s="5">
        <v>1</v>
      </c>
      <c r="D300" s="5"/>
      <c r="E300" s="30" t="s">
        <v>13</v>
      </c>
      <c r="F300" s="34" t="s">
        <v>288</v>
      </c>
      <c r="G300" s="38">
        <v>8060</v>
      </c>
      <c r="H300" s="38">
        <v>420</v>
      </c>
      <c r="I300" s="38"/>
      <c r="J300" s="38"/>
      <c r="K300" s="38"/>
      <c r="L300" s="38">
        <f>G300-H300+I300</f>
        <v>7640</v>
      </c>
      <c r="M300" s="6"/>
      <c r="N300" s="42"/>
      <c r="O300" s="206"/>
    </row>
    <row r="301" spans="1:15" ht="27.75" customHeight="1" thickTop="1">
      <c r="A301" s="114"/>
      <c r="B301" s="110">
        <f>SUM(B299:B300)</f>
        <v>2</v>
      </c>
      <c r="C301" s="110">
        <f>SUM(C299:C300)</f>
        <v>2</v>
      </c>
      <c r="D301" s="110">
        <f>SUM(D299:D300)</f>
        <v>0</v>
      </c>
      <c r="E301" s="124"/>
      <c r="F301" s="110" t="s">
        <v>7</v>
      </c>
      <c r="G301" s="120">
        <f aca="true" t="shared" si="21" ref="G301:L301">SUM(G299:G300)</f>
        <v>17165</v>
      </c>
      <c r="H301" s="120">
        <f t="shared" si="21"/>
        <v>840</v>
      </c>
      <c r="I301" s="120">
        <f t="shared" si="21"/>
        <v>0</v>
      </c>
      <c r="J301" s="120">
        <f t="shared" si="21"/>
        <v>0</v>
      </c>
      <c r="K301" s="120">
        <f t="shared" si="21"/>
        <v>0</v>
      </c>
      <c r="L301" s="120">
        <f t="shared" si="21"/>
        <v>16325</v>
      </c>
      <c r="M301" s="122"/>
      <c r="N301" s="38"/>
      <c r="O301" s="206"/>
    </row>
    <row r="302" spans="1:15" ht="18" customHeight="1">
      <c r="A302" s="272" t="s">
        <v>10</v>
      </c>
      <c r="B302" s="272"/>
      <c r="C302" s="272"/>
      <c r="D302" s="272"/>
      <c r="E302" s="272"/>
      <c r="F302" s="272"/>
      <c r="G302" s="272"/>
      <c r="H302" s="272"/>
      <c r="I302" s="272"/>
      <c r="J302" s="272"/>
      <c r="K302" s="272"/>
      <c r="L302" s="272"/>
      <c r="M302" s="272"/>
      <c r="N302" s="38"/>
      <c r="O302" s="206"/>
    </row>
    <row r="303" spans="1:15" ht="17.25" customHeight="1">
      <c r="A303" s="272" t="s">
        <v>450</v>
      </c>
      <c r="B303" s="272"/>
      <c r="C303" s="272"/>
      <c r="D303" s="272"/>
      <c r="E303" s="272"/>
      <c r="F303" s="272"/>
      <c r="G303" s="272"/>
      <c r="H303" s="272"/>
      <c r="I303" s="272"/>
      <c r="J303" s="272"/>
      <c r="K303" s="272"/>
      <c r="L303" s="272"/>
      <c r="M303" s="272"/>
      <c r="N303" s="38"/>
      <c r="O303" s="206"/>
    </row>
    <row r="304" spans="1:15" ht="17.25" customHeight="1">
      <c r="A304" s="272" t="str">
        <f>A3</f>
        <v>Nómina que corresponde a la 1RA (primera) quincena del mes de Enero de 2019.</v>
      </c>
      <c r="B304" s="272"/>
      <c r="C304" s="272"/>
      <c r="D304" s="272"/>
      <c r="E304" s="272"/>
      <c r="F304" s="272"/>
      <c r="G304" s="272"/>
      <c r="H304" s="272"/>
      <c r="I304" s="272"/>
      <c r="J304" s="272"/>
      <c r="K304" s="272"/>
      <c r="L304" s="272"/>
      <c r="M304" s="272"/>
      <c r="N304" s="38"/>
      <c r="O304" s="206"/>
    </row>
    <row r="305" spans="1:19" ht="21.75" customHeight="1">
      <c r="A305" s="276" t="s">
        <v>463</v>
      </c>
      <c r="B305" s="276"/>
      <c r="C305" s="276"/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60"/>
      <c r="O305" s="260"/>
      <c r="P305" s="260"/>
      <c r="Q305" s="260"/>
      <c r="R305" s="260"/>
      <c r="S305" s="260"/>
    </row>
    <row r="306" spans="1:19" ht="21.75" customHeight="1">
      <c r="A306" s="257" t="s">
        <v>8</v>
      </c>
      <c r="B306" s="256" t="s">
        <v>25</v>
      </c>
      <c r="C306" s="256" t="s">
        <v>19</v>
      </c>
      <c r="D306" s="256" t="s">
        <v>20</v>
      </c>
      <c r="E306" s="257" t="s">
        <v>0</v>
      </c>
      <c r="F306" s="257" t="s">
        <v>1</v>
      </c>
      <c r="G306" s="257" t="s">
        <v>2</v>
      </c>
      <c r="H306" s="257" t="s">
        <v>3</v>
      </c>
      <c r="I306" s="257" t="s">
        <v>4</v>
      </c>
      <c r="J306" s="82" t="s">
        <v>76</v>
      </c>
      <c r="K306" s="189" t="s">
        <v>317</v>
      </c>
      <c r="L306" s="257" t="s">
        <v>5</v>
      </c>
      <c r="M306" s="257" t="s">
        <v>6</v>
      </c>
      <c r="N306" s="260"/>
      <c r="O306" s="260"/>
      <c r="P306" s="260"/>
      <c r="Q306" s="260"/>
      <c r="R306" s="260"/>
      <c r="S306" s="260"/>
    </row>
    <row r="307" spans="1:19" ht="47.25" customHeight="1" thickBot="1">
      <c r="A307" s="55" t="s">
        <v>619</v>
      </c>
      <c r="B307" s="55">
        <v>1</v>
      </c>
      <c r="C307" s="55"/>
      <c r="D307" s="55">
        <v>1</v>
      </c>
      <c r="E307" s="68" t="s">
        <v>448</v>
      </c>
      <c r="F307" s="59" t="s">
        <v>480</v>
      </c>
      <c r="G307" s="70">
        <v>6650</v>
      </c>
      <c r="H307" s="70">
        <v>420</v>
      </c>
      <c r="I307" s="70"/>
      <c r="J307" s="70"/>
      <c r="K307" s="70"/>
      <c r="L307" s="70">
        <f>G307-H307+I307</f>
        <v>6230</v>
      </c>
      <c r="M307" s="238"/>
      <c r="N307" s="42"/>
      <c r="O307" s="206"/>
      <c r="P307" s="258"/>
      <c r="Q307" s="258"/>
      <c r="R307" s="258"/>
      <c r="S307" s="258"/>
    </row>
    <row r="308" spans="1:15" ht="47.25" customHeight="1" thickBot="1">
      <c r="A308" s="13" t="s">
        <v>620</v>
      </c>
      <c r="B308" s="13">
        <v>1</v>
      </c>
      <c r="C308" s="13">
        <v>1</v>
      </c>
      <c r="D308" s="13"/>
      <c r="E308" s="81" t="s">
        <v>159</v>
      </c>
      <c r="F308" s="79" t="s">
        <v>160</v>
      </c>
      <c r="G308" s="38">
        <v>4515</v>
      </c>
      <c r="H308" s="38"/>
      <c r="I308" s="38">
        <v>90</v>
      </c>
      <c r="J308" s="38"/>
      <c r="K308" s="38"/>
      <c r="L308" s="38">
        <f>G308-H308+I308</f>
        <v>4605</v>
      </c>
      <c r="M308" s="9"/>
      <c r="N308" s="38"/>
      <c r="O308" s="206"/>
    </row>
    <row r="309" spans="1:13" ht="25.5" customHeight="1" thickTop="1">
      <c r="A309" s="114"/>
      <c r="B309" s="110">
        <f>SUM(B307:B308)</f>
        <v>2</v>
      </c>
      <c r="C309" s="110">
        <f>SUM(C307:C308)</f>
        <v>1</v>
      </c>
      <c r="D309" s="110">
        <f>SUM(D307:D308)</f>
        <v>1</v>
      </c>
      <c r="E309" s="124"/>
      <c r="F309" s="110" t="s">
        <v>7</v>
      </c>
      <c r="G309" s="120">
        <f aca="true" t="shared" si="22" ref="G309:L309">SUM(G307:G308)</f>
        <v>11165</v>
      </c>
      <c r="H309" s="120">
        <f t="shared" si="22"/>
        <v>420</v>
      </c>
      <c r="I309" s="120">
        <f t="shared" si="22"/>
        <v>90</v>
      </c>
      <c r="J309" s="120">
        <f t="shared" si="22"/>
        <v>0</v>
      </c>
      <c r="K309" s="120">
        <f t="shared" si="22"/>
        <v>0</v>
      </c>
      <c r="L309" s="120">
        <f t="shared" si="22"/>
        <v>10835</v>
      </c>
      <c r="M309" s="122"/>
    </row>
    <row r="310" spans="1:13" ht="15" customHeight="1">
      <c r="A310" s="272" t="s">
        <v>479</v>
      </c>
      <c r="B310" s="272"/>
      <c r="C310" s="272"/>
      <c r="D310" s="272"/>
      <c r="E310" s="272"/>
      <c r="F310" s="272"/>
      <c r="G310" s="272"/>
      <c r="H310" s="272"/>
      <c r="I310" s="272"/>
      <c r="J310" s="272"/>
      <c r="K310" s="272"/>
      <c r="L310" s="272"/>
      <c r="M310" s="272"/>
    </row>
    <row r="311" spans="1:13" ht="15" customHeight="1">
      <c r="A311" s="272" t="str">
        <f>A3</f>
        <v>Nómina que corresponde a la 1RA (primera) quincena del mes de Enero de 2019.</v>
      </c>
      <c r="B311" s="272"/>
      <c r="C311" s="272"/>
      <c r="D311" s="272"/>
      <c r="E311" s="272"/>
      <c r="F311" s="272"/>
      <c r="G311" s="272"/>
      <c r="H311" s="272"/>
      <c r="I311" s="272"/>
      <c r="J311" s="272"/>
      <c r="K311" s="272"/>
      <c r="L311" s="272"/>
      <c r="M311" s="272"/>
    </row>
    <row r="312" spans="1:13" ht="15" customHeight="1">
      <c r="A312" s="273" t="s">
        <v>464</v>
      </c>
      <c r="B312" s="273"/>
      <c r="C312" s="273"/>
      <c r="D312" s="273"/>
      <c r="E312" s="273"/>
      <c r="F312" s="273"/>
      <c r="G312" s="273"/>
      <c r="H312" s="273"/>
      <c r="I312" s="273"/>
      <c r="J312" s="273"/>
      <c r="K312" s="273"/>
      <c r="L312" s="273"/>
      <c r="M312" s="273"/>
    </row>
    <row r="313" spans="1:13" ht="24.75" customHeight="1">
      <c r="A313" s="49" t="s">
        <v>8</v>
      </c>
      <c r="B313" s="45" t="s">
        <v>25</v>
      </c>
      <c r="C313" s="45" t="s">
        <v>19</v>
      </c>
      <c r="D313" s="45" t="s">
        <v>20</v>
      </c>
      <c r="E313" s="49" t="s">
        <v>0</v>
      </c>
      <c r="F313" s="49" t="s">
        <v>1</v>
      </c>
      <c r="G313" s="49" t="s">
        <v>2</v>
      </c>
      <c r="H313" s="49" t="s">
        <v>3</v>
      </c>
      <c r="I313" s="49" t="s">
        <v>4</v>
      </c>
      <c r="J313" s="82" t="s">
        <v>76</v>
      </c>
      <c r="K313" s="189" t="s">
        <v>317</v>
      </c>
      <c r="L313" s="49" t="s">
        <v>5</v>
      </c>
      <c r="M313" s="49" t="s">
        <v>6</v>
      </c>
    </row>
    <row r="314" spans="1:15" ht="51" customHeight="1" thickBot="1">
      <c r="A314" s="55" t="s">
        <v>621</v>
      </c>
      <c r="B314" s="55">
        <v>1</v>
      </c>
      <c r="C314" s="55"/>
      <c r="D314" s="55">
        <v>1</v>
      </c>
      <c r="E314" s="57" t="s">
        <v>83</v>
      </c>
      <c r="F314" s="84" t="s">
        <v>39</v>
      </c>
      <c r="G314" s="70">
        <v>9105</v>
      </c>
      <c r="H314" s="70">
        <v>420</v>
      </c>
      <c r="I314" s="70"/>
      <c r="J314" s="70"/>
      <c r="K314" s="70"/>
      <c r="L314" s="70">
        <f aca="true" t="shared" si="23" ref="L314:L322">G314-H314+I314</f>
        <v>8685</v>
      </c>
      <c r="M314" s="64"/>
      <c r="N314" s="38"/>
      <c r="O314" s="206"/>
    </row>
    <row r="315" spans="1:15" ht="51" customHeight="1" thickBot="1">
      <c r="A315" s="55" t="s">
        <v>622</v>
      </c>
      <c r="B315" s="5">
        <v>1</v>
      </c>
      <c r="C315" s="5"/>
      <c r="D315" s="5">
        <v>1</v>
      </c>
      <c r="E315" s="30" t="s">
        <v>87</v>
      </c>
      <c r="F315" s="62" t="s">
        <v>84</v>
      </c>
      <c r="G315" s="42">
        <v>3065</v>
      </c>
      <c r="H315" s="88"/>
      <c r="I315" s="42">
        <v>135</v>
      </c>
      <c r="J315" s="42"/>
      <c r="K315" s="42"/>
      <c r="L315" s="38">
        <f t="shared" si="23"/>
        <v>3200</v>
      </c>
      <c r="M315" s="44"/>
      <c r="N315" s="38"/>
      <c r="O315" s="206"/>
    </row>
    <row r="316" spans="1:15" ht="51" customHeight="1" thickBot="1">
      <c r="A316" s="55" t="s">
        <v>623</v>
      </c>
      <c r="B316" s="5">
        <v>1</v>
      </c>
      <c r="C316" s="5">
        <v>1</v>
      </c>
      <c r="D316" s="5"/>
      <c r="E316" s="81" t="s">
        <v>88</v>
      </c>
      <c r="F316" s="31" t="s">
        <v>85</v>
      </c>
      <c r="G316" s="38">
        <v>4970</v>
      </c>
      <c r="H316" s="87"/>
      <c r="I316" s="38">
        <v>90</v>
      </c>
      <c r="J316" s="38"/>
      <c r="K316" s="38"/>
      <c r="L316" s="38">
        <f t="shared" si="23"/>
        <v>5060</v>
      </c>
      <c r="M316" s="44"/>
      <c r="N316" s="38"/>
      <c r="O316" s="206"/>
    </row>
    <row r="317" spans="1:15" ht="51" customHeight="1" thickBot="1">
      <c r="A317" s="55" t="s">
        <v>624</v>
      </c>
      <c r="B317" s="5">
        <v>1</v>
      </c>
      <c r="C317" s="5">
        <v>1</v>
      </c>
      <c r="D317" s="5"/>
      <c r="E317" s="30" t="s">
        <v>112</v>
      </c>
      <c r="F317" s="34" t="s">
        <v>15</v>
      </c>
      <c r="G317" s="38">
        <v>7500</v>
      </c>
      <c r="H317" s="38">
        <v>350</v>
      </c>
      <c r="I317" s="38"/>
      <c r="J317" s="38"/>
      <c r="K317" s="38"/>
      <c r="L317" s="38">
        <f t="shared" si="23"/>
        <v>7150</v>
      </c>
      <c r="M317" s="44"/>
      <c r="N317" s="38"/>
      <c r="O317" s="206"/>
    </row>
    <row r="318" spans="1:15" ht="51" customHeight="1" thickBot="1">
      <c r="A318" s="55" t="s">
        <v>625</v>
      </c>
      <c r="B318" s="5">
        <v>1</v>
      </c>
      <c r="C318" s="5">
        <v>1</v>
      </c>
      <c r="D318" s="5"/>
      <c r="E318" s="30" t="s">
        <v>398</v>
      </c>
      <c r="F318" s="170" t="s">
        <v>421</v>
      </c>
      <c r="G318" s="54">
        <v>6355</v>
      </c>
      <c r="H318" s="54">
        <v>150</v>
      </c>
      <c r="I318" s="54"/>
      <c r="J318" s="54"/>
      <c r="K318" s="54"/>
      <c r="L318" s="35">
        <f t="shared" si="23"/>
        <v>6205</v>
      </c>
      <c r="M318" s="44"/>
      <c r="N318" s="38"/>
      <c r="O318" s="206"/>
    </row>
    <row r="319" spans="1:15" ht="51" customHeight="1" thickBot="1">
      <c r="A319" s="55" t="s">
        <v>626</v>
      </c>
      <c r="B319" s="5">
        <v>1</v>
      </c>
      <c r="C319" s="5">
        <v>1</v>
      </c>
      <c r="D319" s="5"/>
      <c r="E319" s="30" t="s">
        <v>268</v>
      </c>
      <c r="F319" s="31" t="s">
        <v>334</v>
      </c>
      <c r="G319" s="38">
        <v>3635</v>
      </c>
      <c r="H319" s="38"/>
      <c r="I319" s="38">
        <v>90</v>
      </c>
      <c r="L319" s="35">
        <f t="shared" si="23"/>
        <v>3725</v>
      </c>
      <c r="M319" s="44"/>
      <c r="N319" s="38"/>
      <c r="O319" s="206"/>
    </row>
    <row r="320" spans="1:15" ht="51" customHeight="1" thickBot="1">
      <c r="A320" s="55" t="s">
        <v>627</v>
      </c>
      <c r="B320" s="5">
        <v>1</v>
      </c>
      <c r="C320" s="5">
        <v>1</v>
      </c>
      <c r="D320" s="5"/>
      <c r="E320" s="30" t="s">
        <v>379</v>
      </c>
      <c r="F320" s="31" t="s">
        <v>334</v>
      </c>
      <c r="G320" s="38">
        <v>3115</v>
      </c>
      <c r="H320" s="38"/>
      <c r="I320" s="38">
        <v>95</v>
      </c>
      <c r="L320" s="35">
        <f t="shared" si="23"/>
        <v>3210</v>
      </c>
      <c r="M320" s="44"/>
      <c r="N320" s="38"/>
      <c r="O320" s="206"/>
    </row>
    <row r="321" spans="1:15" ht="51" customHeight="1" thickBot="1">
      <c r="A321" s="55" t="s">
        <v>628</v>
      </c>
      <c r="B321" s="5">
        <v>1</v>
      </c>
      <c r="C321" s="5">
        <v>1</v>
      </c>
      <c r="D321" s="5"/>
      <c r="E321" s="30" t="s">
        <v>388</v>
      </c>
      <c r="F321" s="31" t="s">
        <v>333</v>
      </c>
      <c r="G321" s="38">
        <v>3110</v>
      </c>
      <c r="H321" s="38"/>
      <c r="I321" s="38">
        <v>90</v>
      </c>
      <c r="L321" s="35">
        <f t="shared" si="23"/>
        <v>3200</v>
      </c>
      <c r="M321" s="44"/>
      <c r="N321" s="38"/>
      <c r="O321" s="206"/>
    </row>
    <row r="322" spans="1:15" ht="51" customHeight="1" thickBot="1">
      <c r="A322" s="55" t="s">
        <v>629</v>
      </c>
      <c r="B322" s="5">
        <v>1</v>
      </c>
      <c r="C322" s="5"/>
      <c r="D322" s="5">
        <v>1</v>
      </c>
      <c r="E322" s="30" t="s">
        <v>319</v>
      </c>
      <c r="F322" s="31" t="s">
        <v>444</v>
      </c>
      <c r="G322" s="38">
        <v>1990</v>
      </c>
      <c r="H322" s="38"/>
      <c r="I322" s="38">
        <v>105</v>
      </c>
      <c r="L322" s="35">
        <f t="shared" si="23"/>
        <v>2095</v>
      </c>
      <c r="M322" s="44"/>
      <c r="N322" s="38"/>
      <c r="O322" s="206"/>
    </row>
    <row r="323" spans="1:13" ht="24" customHeight="1" thickTop="1">
      <c r="A323" s="104"/>
      <c r="B323" s="136"/>
      <c r="C323" s="136"/>
      <c r="D323" s="104"/>
      <c r="E323" s="105"/>
      <c r="F323" s="119" t="s">
        <v>228</v>
      </c>
      <c r="G323" s="120">
        <f>SUM(G314:G322)</f>
        <v>42845</v>
      </c>
      <c r="H323" s="120">
        <f>SUM(H314:H322)</f>
        <v>920</v>
      </c>
      <c r="I323" s="120">
        <f>SUM(I314:I322)</f>
        <v>605</v>
      </c>
      <c r="J323" s="120">
        <f>SUM(J314:J321)</f>
        <v>0</v>
      </c>
      <c r="K323" s="120">
        <f>SUM(K314:K321)</f>
        <v>0</v>
      </c>
      <c r="L323" s="120">
        <f>SUM(L314:L322)</f>
        <v>42530</v>
      </c>
      <c r="M323" s="116"/>
    </row>
    <row r="324" spans="1:13" ht="15" customHeight="1">
      <c r="A324" s="279" t="s">
        <v>229</v>
      </c>
      <c r="B324" s="279"/>
      <c r="C324" s="279"/>
      <c r="D324" s="279"/>
      <c r="E324" s="279"/>
      <c r="F324" s="279"/>
      <c r="G324" s="279"/>
      <c r="H324" s="279"/>
      <c r="I324" s="279"/>
      <c r="J324" s="279"/>
      <c r="K324" s="279"/>
      <c r="L324" s="279"/>
      <c r="M324" s="279"/>
    </row>
    <row r="325" spans="1:13" ht="24.75" customHeight="1">
      <c r="A325" s="49" t="s">
        <v>8</v>
      </c>
      <c r="B325" s="45" t="s">
        <v>25</v>
      </c>
      <c r="C325" s="45" t="s">
        <v>19</v>
      </c>
      <c r="D325" s="45" t="s">
        <v>20</v>
      </c>
      <c r="E325" s="49" t="s">
        <v>0</v>
      </c>
      <c r="F325" s="49" t="s">
        <v>1</v>
      </c>
      <c r="G325" s="49" t="s">
        <v>2</v>
      </c>
      <c r="H325" s="49" t="s">
        <v>3</v>
      </c>
      <c r="I325" s="49" t="s">
        <v>4</v>
      </c>
      <c r="J325" s="82" t="s">
        <v>76</v>
      </c>
      <c r="K325" s="189" t="s">
        <v>317</v>
      </c>
      <c r="L325" s="49" t="s">
        <v>5</v>
      </c>
      <c r="M325" s="49" t="s">
        <v>6</v>
      </c>
    </row>
    <row r="326" spans="1:15" ht="45" customHeight="1" thickBot="1">
      <c r="A326" s="5" t="s">
        <v>630</v>
      </c>
      <c r="B326" s="5">
        <v>1</v>
      </c>
      <c r="C326" s="5">
        <v>1</v>
      </c>
      <c r="D326" s="5"/>
      <c r="E326" s="30" t="s">
        <v>97</v>
      </c>
      <c r="F326" s="34" t="s">
        <v>96</v>
      </c>
      <c r="G326" s="38">
        <v>5980</v>
      </c>
      <c r="H326" s="38">
        <v>210</v>
      </c>
      <c r="I326" s="38"/>
      <c r="J326" s="38"/>
      <c r="K326" s="38"/>
      <c r="L326" s="38">
        <f>G326-H326+I326</f>
        <v>5770</v>
      </c>
      <c r="M326" s="11"/>
      <c r="N326" s="38"/>
      <c r="O326" s="206"/>
    </row>
    <row r="327" spans="1:15" ht="51" customHeight="1" thickBot="1">
      <c r="A327" s="5" t="s">
        <v>631</v>
      </c>
      <c r="B327" s="5">
        <v>1</v>
      </c>
      <c r="C327" s="5">
        <v>1</v>
      </c>
      <c r="D327" s="5"/>
      <c r="E327" s="30" t="s">
        <v>98</v>
      </c>
      <c r="F327" s="34" t="s">
        <v>96</v>
      </c>
      <c r="G327" s="38">
        <v>5810</v>
      </c>
      <c r="H327" s="38">
        <v>175</v>
      </c>
      <c r="I327" s="38"/>
      <c r="J327" s="38"/>
      <c r="K327" s="38"/>
      <c r="L327" s="38">
        <f>G327-H327+I327</f>
        <v>5635</v>
      </c>
      <c r="M327" s="44"/>
      <c r="N327" s="38"/>
      <c r="O327" s="206"/>
    </row>
    <row r="328" spans="1:15" ht="51" customHeight="1" thickBot="1">
      <c r="A328" s="5" t="s">
        <v>632</v>
      </c>
      <c r="B328" s="5">
        <v>1</v>
      </c>
      <c r="C328" s="5">
        <v>1</v>
      </c>
      <c r="D328" s="5"/>
      <c r="E328" s="30" t="s">
        <v>363</v>
      </c>
      <c r="F328" s="34" t="s">
        <v>96</v>
      </c>
      <c r="G328" s="148">
        <v>4455</v>
      </c>
      <c r="H328" s="148"/>
      <c r="I328" s="148">
        <v>90</v>
      </c>
      <c r="J328" s="148"/>
      <c r="K328" s="148"/>
      <c r="L328" s="148">
        <f>G328-H328+I328</f>
        <v>4545</v>
      </c>
      <c r="M328" s="44"/>
      <c r="N328" s="38"/>
      <c r="O328" s="206"/>
    </row>
    <row r="329" spans="1:13" ht="25.5" customHeight="1" thickTop="1">
      <c r="A329" s="104"/>
      <c r="B329" s="104"/>
      <c r="C329" s="104"/>
      <c r="D329" s="104"/>
      <c r="E329" s="137"/>
      <c r="F329" s="119" t="s">
        <v>228</v>
      </c>
      <c r="G329" s="118">
        <f>SUM(G326:G328)</f>
        <v>16245</v>
      </c>
      <c r="H329" s="118">
        <f>SUM(H326:H328)</f>
        <v>385</v>
      </c>
      <c r="I329" s="118">
        <f>SUM(I326:I328)</f>
        <v>90</v>
      </c>
      <c r="J329" s="118">
        <f>SUM(J326:J328)</f>
        <v>0</v>
      </c>
      <c r="K329" s="118">
        <f>SUM(K326:K328)</f>
        <v>0</v>
      </c>
      <c r="L329" s="118">
        <f>SUM(L326:L328)</f>
        <v>15950</v>
      </c>
      <c r="M329" s="122"/>
    </row>
    <row r="330" spans="1:13" ht="15" customHeight="1">
      <c r="A330" s="279" t="s">
        <v>230</v>
      </c>
      <c r="B330" s="279"/>
      <c r="C330" s="279"/>
      <c r="D330" s="279"/>
      <c r="E330" s="279"/>
      <c r="F330" s="279"/>
      <c r="G330" s="279"/>
      <c r="H330" s="279"/>
      <c r="I330" s="279"/>
      <c r="J330" s="279"/>
      <c r="K330" s="279"/>
      <c r="L330" s="279"/>
      <c r="M330" s="279"/>
    </row>
    <row r="331" spans="1:13" ht="24.75" customHeight="1">
      <c r="A331" s="49" t="s">
        <v>8</v>
      </c>
      <c r="B331" s="45" t="s">
        <v>25</v>
      </c>
      <c r="C331" s="45" t="s">
        <v>19</v>
      </c>
      <c r="D331" s="45" t="s">
        <v>20</v>
      </c>
      <c r="E331" s="49" t="s">
        <v>0</v>
      </c>
      <c r="F331" s="49" t="s">
        <v>1</v>
      </c>
      <c r="G331" s="49" t="s">
        <v>2</v>
      </c>
      <c r="H331" s="49" t="s">
        <v>3</v>
      </c>
      <c r="I331" s="49" t="s">
        <v>4</v>
      </c>
      <c r="J331" s="82" t="s">
        <v>76</v>
      </c>
      <c r="K331" s="189" t="s">
        <v>317</v>
      </c>
      <c r="L331" s="49" t="s">
        <v>5</v>
      </c>
      <c r="M331" s="49" t="s">
        <v>6</v>
      </c>
    </row>
    <row r="332" spans="1:15" ht="51" customHeight="1" thickBot="1">
      <c r="A332" s="5" t="s">
        <v>638</v>
      </c>
      <c r="B332" s="5">
        <v>1</v>
      </c>
      <c r="C332" s="5"/>
      <c r="D332" s="5">
        <v>1</v>
      </c>
      <c r="E332" s="30" t="s">
        <v>99</v>
      </c>
      <c r="F332" s="79" t="s">
        <v>12</v>
      </c>
      <c r="G332" s="38">
        <v>4200</v>
      </c>
      <c r="H332" s="73"/>
      <c r="I332" s="73">
        <v>90</v>
      </c>
      <c r="J332" s="73"/>
      <c r="K332" s="73"/>
      <c r="L332" s="38">
        <f>G332-H332+I332</f>
        <v>4290</v>
      </c>
      <c r="M332" s="11"/>
      <c r="N332" s="38"/>
      <c r="O332" s="206"/>
    </row>
    <row r="333" spans="1:15" ht="51" customHeight="1" thickBot="1">
      <c r="A333" s="5" t="s">
        <v>639</v>
      </c>
      <c r="B333" s="5">
        <v>1</v>
      </c>
      <c r="C333" s="5">
        <v>1</v>
      </c>
      <c r="D333" s="5"/>
      <c r="E333" s="30" t="s">
        <v>100</v>
      </c>
      <c r="F333" s="34" t="s">
        <v>106</v>
      </c>
      <c r="G333" s="38">
        <v>5980</v>
      </c>
      <c r="H333" s="38">
        <v>210</v>
      </c>
      <c r="I333" s="38"/>
      <c r="J333" s="38"/>
      <c r="K333" s="38"/>
      <c r="L333" s="38">
        <f>G333-H333+I333</f>
        <v>5770</v>
      </c>
      <c r="M333" s="44"/>
      <c r="N333" s="38"/>
      <c r="O333" s="206"/>
    </row>
    <row r="334" spans="1:15" ht="51" customHeight="1" thickBot="1">
      <c r="A334" s="5" t="s">
        <v>640</v>
      </c>
      <c r="B334" s="5">
        <v>1</v>
      </c>
      <c r="C334" s="5">
        <v>1</v>
      </c>
      <c r="D334" s="5"/>
      <c r="E334" s="30" t="s">
        <v>101</v>
      </c>
      <c r="F334" s="32" t="s">
        <v>107</v>
      </c>
      <c r="G334" s="38">
        <v>6180</v>
      </c>
      <c r="H334" s="38">
        <v>210</v>
      </c>
      <c r="I334" s="38"/>
      <c r="J334" s="38"/>
      <c r="K334" s="38"/>
      <c r="L334" s="38">
        <f aca="true" t="shared" si="24" ref="L334:L340">G334-H334+I334</f>
        <v>5970</v>
      </c>
      <c r="M334" s="44"/>
      <c r="N334" s="38"/>
      <c r="O334" s="206"/>
    </row>
    <row r="335" spans="1:15" ht="51" customHeight="1" thickBot="1">
      <c r="A335" s="5" t="s">
        <v>641</v>
      </c>
      <c r="B335" s="5">
        <v>1</v>
      </c>
      <c r="C335" s="5">
        <v>1</v>
      </c>
      <c r="D335" s="5"/>
      <c r="E335" s="30" t="s">
        <v>102</v>
      </c>
      <c r="F335" s="32" t="s">
        <v>107</v>
      </c>
      <c r="G335" s="38">
        <v>5310</v>
      </c>
      <c r="H335" s="38">
        <v>175</v>
      </c>
      <c r="I335" s="38"/>
      <c r="J335" s="38"/>
      <c r="K335" s="38"/>
      <c r="L335" s="38">
        <f t="shared" si="24"/>
        <v>5135</v>
      </c>
      <c r="M335" s="9"/>
      <c r="N335" s="38"/>
      <c r="O335" s="206"/>
    </row>
    <row r="336" spans="1:15" ht="51" customHeight="1" thickBot="1">
      <c r="A336" s="5" t="s">
        <v>642</v>
      </c>
      <c r="B336" s="5">
        <v>1</v>
      </c>
      <c r="C336" s="5">
        <v>1</v>
      </c>
      <c r="D336" s="5"/>
      <c r="E336" s="30" t="s">
        <v>103</v>
      </c>
      <c r="F336" s="32" t="s">
        <v>107</v>
      </c>
      <c r="G336" s="38">
        <v>4515</v>
      </c>
      <c r="H336" s="38"/>
      <c r="I336" s="38">
        <v>90</v>
      </c>
      <c r="J336" s="38"/>
      <c r="K336" s="38"/>
      <c r="L336" s="38">
        <f t="shared" si="24"/>
        <v>4605</v>
      </c>
      <c r="M336" s="44"/>
      <c r="N336" s="38"/>
      <c r="O336" s="206"/>
    </row>
    <row r="337" spans="1:15" ht="51" customHeight="1" thickBot="1">
      <c r="A337" s="5" t="s">
        <v>643</v>
      </c>
      <c r="B337" s="5">
        <v>1</v>
      </c>
      <c r="C337" s="5">
        <v>1</v>
      </c>
      <c r="D337" s="5"/>
      <c r="E337" s="30" t="s">
        <v>104</v>
      </c>
      <c r="F337" s="32" t="s">
        <v>107</v>
      </c>
      <c r="G337" s="38">
        <v>4515</v>
      </c>
      <c r="H337" s="38"/>
      <c r="I337" s="38">
        <v>90</v>
      </c>
      <c r="J337" s="38"/>
      <c r="K337" s="38"/>
      <c r="L337" s="38">
        <f t="shared" si="24"/>
        <v>4605</v>
      </c>
      <c r="M337" s="21"/>
      <c r="N337" s="38"/>
      <c r="O337" s="206"/>
    </row>
    <row r="338" spans="1:15" ht="51" customHeight="1" thickBot="1">
      <c r="A338" s="5" t="s">
        <v>644</v>
      </c>
      <c r="B338" s="5">
        <v>1</v>
      </c>
      <c r="C338" s="5">
        <v>1</v>
      </c>
      <c r="D338" s="5"/>
      <c r="E338" s="50" t="s">
        <v>105</v>
      </c>
      <c r="F338" s="32" t="s">
        <v>107</v>
      </c>
      <c r="G338" s="38">
        <v>4515</v>
      </c>
      <c r="H338" s="38"/>
      <c r="I338" s="38">
        <v>90</v>
      </c>
      <c r="J338" s="38"/>
      <c r="K338" s="38"/>
      <c r="L338" s="38">
        <f t="shared" si="24"/>
        <v>4605</v>
      </c>
      <c r="M338" s="9"/>
      <c r="N338" s="38"/>
      <c r="O338" s="206"/>
    </row>
    <row r="339" spans="1:15" ht="51" customHeight="1" thickBot="1">
      <c r="A339" s="5" t="s">
        <v>645</v>
      </c>
      <c r="B339" s="5">
        <v>1</v>
      </c>
      <c r="C339" s="5">
        <v>1</v>
      </c>
      <c r="D339" s="5"/>
      <c r="E339" s="78" t="s">
        <v>380</v>
      </c>
      <c r="F339" s="32" t="s">
        <v>107</v>
      </c>
      <c r="G339" s="38">
        <v>2940</v>
      </c>
      <c r="H339" s="38"/>
      <c r="I339" s="38">
        <v>95</v>
      </c>
      <c r="J339" s="38"/>
      <c r="K339" s="38"/>
      <c r="L339" s="38">
        <f t="shared" si="24"/>
        <v>3035</v>
      </c>
      <c r="M339" s="9"/>
      <c r="N339" s="38"/>
      <c r="O339" s="206"/>
    </row>
    <row r="340" spans="1:15" ht="51" customHeight="1" thickBot="1">
      <c r="A340" s="5" t="s">
        <v>646</v>
      </c>
      <c r="B340" s="5">
        <v>1</v>
      </c>
      <c r="C340" s="5">
        <v>1</v>
      </c>
      <c r="D340" s="5"/>
      <c r="E340" s="78" t="s">
        <v>381</v>
      </c>
      <c r="F340" s="31" t="s">
        <v>382</v>
      </c>
      <c r="G340" s="38">
        <v>3780</v>
      </c>
      <c r="H340" s="38"/>
      <c r="I340" s="38">
        <v>90</v>
      </c>
      <c r="J340" s="38"/>
      <c r="K340" s="38"/>
      <c r="L340" s="38">
        <f t="shared" si="24"/>
        <v>3870</v>
      </c>
      <c r="M340" s="9"/>
      <c r="N340" s="38"/>
      <c r="O340" s="206"/>
    </row>
    <row r="341" spans="1:15" ht="51" customHeight="1" thickBot="1">
      <c r="A341" s="5" t="s">
        <v>647</v>
      </c>
      <c r="B341" s="13">
        <v>1</v>
      </c>
      <c r="C341" s="13">
        <v>1</v>
      </c>
      <c r="D341" s="255"/>
      <c r="E341" s="78" t="s">
        <v>367</v>
      </c>
      <c r="F341" s="77" t="s">
        <v>107</v>
      </c>
      <c r="G341" s="38">
        <v>3365</v>
      </c>
      <c r="H341" s="38"/>
      <c r="I341" s="42">
        <v>95</v>
      </c>
      <c r="J341" s="42"/>
      <c r="K341" s="42"/>
      <c r="L341" s="42">
        <f>G341-H341+I341+J341</f>
        <v>3460</v>
      </c>
      <c r="M341" s="9"/>
      <c r="N341" s="38"/>
      <c r="O341" s="206"/>
    </row>
    <row r="342" spans="1:13" ht="25.5" customHeight="1" thickTop="1">
      <c r="A342" s="104"/>
      <c r="B342" s="104"/>
      <c r="C342" s="104"/>
      <c r="D342" s="104"/>
      <c r="E342" s="105"/>
      <c r="F342" s="119" t="s">
        <v>228</v>
      </c>
      <c r="G342" s="120">
        <f>SUM(G332:G341)</f>
        <v>45300</v>
      </c>
      <c r="H342" s="120">
        <f>SUM(H332:H341)</f>
        <v>595</v>
      </c>
      <c r="I342" s="120">
        <f>SUM(I332:I341)</f>
        <v>640</v>
      </c>
      <c r="J342" s="120">
        <f>SUM(J332:J341)</f>
        <v>0</v>
      </c>
      <c r="K342" s="120">
        <f>SUM(K332:K341)</f>
        <v>0</v>
      </c>
      <c r="L342" s="120">
        <f>SUM(L332:L341)</f>
        <v>45345</v>
      </c>
      <c r="M342" s="122"/>
    </row>
    <row r="343" spans="1:13" ht="15" customHeight="1">
      <c r="A343" s="279" t="s">
        <v>231</v>
      </c>
      <c r="B343" s="279"/>
      <c r="C343" s="279"/>
      <c r="D343" s="279"/>
      <c r="E343" s="279"/>
      <c r="F343" s="279"/>
      <c r="G343" s="279"/>
      <c r="H343" s="279"/>
      <c r="I343" s="279"/>
      <c r="J343" s="279"/>
      <c r="K343" s="279"/>
      <c r="L343" s="279"/>
      <c r="M343" s="279"/>
    </row>
    <row r="344" spans="1:13" ht="24.75" customHeight="1">
      <c r="A344" s="49" t="s">
        <v>8</v>
      </c>
      <c r="B344" s="45" t="s">
        <v>25</v>
      </c>
      <c r="C344" s="45" t="s">
        <v>19</v>
      </c>
      <c r="D344" s="45" t="s">
        <v>20</v>
      </c>
      <c r="E344" s="49" t="s">
        <v>0</v>
      </c>
      <c r="F344" s="49" t="s">
        <v>1</v>
      </c>
      <c r="G344" s="49" t="s">
        <v>2</v>
      </c>
      <c r="H344" s="49" t="s">
        <v>3</v>
      </c>
      <c r="I344" s="49" t="s">
        <v>4</v>
      </c>
      <c r="J344" s="82" t="s">
        <v>76</v>
      </c>
      <c r="K344" s="189" t="s">
        <v>317</v>
      </c>
      <c r="L344" s="49" t="s">
        <v>5</v>
      </c>
      <c r="M344" s="49" t="s">
        <v>6</v>
      </c>
    </row>
    <row r="345" spans="1:15" ht="40.5" customHeight="1" thickBot="1">
      <c r="A345" s="5" t="s">
        <v>648</v>
      </c>
      <c r="B345" s="13">
        <v>1</v>
      </c>
      <c r="C345" s="13">
        <v>1</v>
      </c>
      <c r="D345" s="45"/>
      <c r="E345" s="30" t="s">
        <v>419</v>
      </c>
      <c r="F345" s="31" t="s">
        <v>189</v>
      </c>
      <c r="G345" s="35">
        <v>5385</v>
      </c>
      <c r="H345" s="35">
        <v>175</v>
      </c>
      <c r="I345" s="35"/>
      <c r="J345" s="35"/>
      <c r="K345" s="35"/>
      <c r="L345" s="38">
        <f>G345-H345+I345</f>
        <v>5210</v>
      </c>
      <c r="M345" s="94"/>
      <c r="N345" s="38"/>
      <c r="O345" s="206"/>
    </row>
    <row r="346" spans="1:15" ht="40.5" customHeight="1" thickBot="1">
      <c r="A346" s="5" t="s">
        <v>649</v>
      </c>
      <c r="B346" s="5">
        <v>1</v>
      </c>
      <c r="C346" s="5">
        <v>1</v>
      </c>
      <c r="D346" s="5"/>
      <c r="E346" s="30" t="s">
        <v>108</v>
      </c>
      <c r="F346" s="34" t="s">
        <v>110</v>
      </c>
      <c r="G346" s="38">
        <v>4315</v>
      </c>
      <c r="H346" s="38"/>
      <c r="I346" s="38">
        <v>90</v>
      </c>
      <c r="J346" s="38"/>
      <c r="K346" s="38"/>
      <c r="L346" s="38">
        <f>G346-H346+I346</f>
        <v>4405</v>
      </c>
      <c r="M346" s="14"/>
      <c r="N346" s="35"/>
      <c r="O346" s="206"/>
    </row>
    <row r="347" spans="1:15" ht="40.5" customHeight="1" thickBot="1">
      <c r="A347" s="5" t="s">
        <v>650</v>
      </c>
      <c r="B347" s="5">
        <v>1</v>
      </c>
      <c r="C347" s="5">
        <v>1</v>
      </c>
      <c r="D347" s="5"/>
      <c r="E347" s="30" t="s">
        <v>109</v>
      </c>
      <c r="F347" s="32" t="s">
        <v>41</v>
      </c>
      <c r="G347" s="38">
        <v>3690</v>
      </c>
      <c r="H347" s="38"/>
      <c r="I347" s="38">
        <v>110</v>
      </c>
      <c r="J347" s="38"/>
      <c r="K347" s="38"/>
      <c r="L347" s="38">
        <f>G347-H347+I347</f>
        <v>3800</v>
      </c>
      <c r="M347" s="12"/>
      <c r="N347" s="35"/>
      <c r="O347" s="206"/>
    </row>
    <row r="348" spans="1:13" ht="25.5" customHeight="1" thickTop="1">
      <c r="A348" s="104"/>
      <c r="B348" s="104"/>
      <c r="C348" s="104"/>
      <c r="D348" s="104"/>
      <c r="E348" s="105"/>
      <c r="F348" s="119" t="s">
        <v>228</v>
      </c>
      <c r="G348" s="120">
        <f aca="true" t="shared" si="25" ref="G348:L348">SUM(G345:G347)</f>
        <v>13390</v>
      </c>
      <c r="H348" s="120">
        <f t="shared" si="25"/>
        <v>175</v>
      </c>
      <c r="I348" s="120">
        <f t="shared" si="25"/>
        <v>200</v>
      </c>
      <c r="J348" s="120">
        <f t="shared" si="25"/>
        <v>0</v>
      </c>
      <c r="K348" s="120">
        <f t="shared" si="25"/>
        <v>0</v>
      </c>
      <c r="L348" s="120">
        <f t="shared" si="25"/>
        <v>13415</v>
      </c>
      <c r="M348" s="116"/>
    </row>
    <row r="349" spans="1:13" ht="15" customHeight="1">
      <c r="A349" s="280" t="s">
        <v>232</v>
      </c>
      <c r="B349" s="280"/>
      <c r="C349" s="280"/>
      <c r="D349" s="280"/>
      <c r="E349" s="280"/>
      <c r="F349" s="280"/>
      <c r="G349" s="280"/>
      <c r="H349" s="280"/>
      <c r="I349" s="280"/>
      <c r="J349" s="280"/>
      <c r="K349" s="280"/>
      <c r="L349" s="280"/>
      <c r="M349" s="280"/>
    </row>
    <row r="350" spans="1:13" ht="24.75" customHeight="1">
      <c r="A350" s="49" t="s">
        <v>8</v>
      </c>
      <c r="B350" s="45" t="s">
        <v>25</v>
      </c>
      <c r="C350" s="45" t="s">
        <v>19</v>
      </c>
      <c r="D350" s="45" t="s">
        <v>20</v>
      </c>
      <c r="E350" s="49" t="s">
        <v>0</v>
      </c>
      <c r="F350" s="49" t="s">
        <v>1</v>
      </c>
      <c r="G350" s="49" t="s">
        <v>2</v>
      </c>
      <c r="H350" s="49" t="s">
        <v>3</v>
      </c>
      <c r="I350" s="49" t="s">
        <v>4</v>
      </c>
      <c r="J350" s="82" t="s">
        <v>76</v>
      </c>
      <c r="K350" s="189" t="s">
        <v>317</v>
      </c>
      <c r="L350" s="49" t="s">
        <v>5</v>
      </c>
      <c r="M350" s="49" t="s">
        <v>6</v>
      </c>
    </row>
    <row r="351" spans="1:15" ht="49.5" customHeight="1" thickBot="1">
      <c r="A351" s="5" t="s">
        <v>651</v>
      </c>
      <c r="B351" s="5">
        <v>1</v>
      </c>
      <c r="C351" s="5">
        <v>1</v>
      </c>
      <c r="D351" s="5"/>
      <c r="E351" s="81" t="s">
        <v>117</v>
      </c>
      <c r="F351" s="32" t="s">
        <v>114</v>
      </c>
      <c r="G351" s="38">
        <v>4000</v>
      </c>
      <c r="H351" s="38"/>
      <c r="I351" s="38">
        <v>90</v>
      </c>
      <c r="J351" s="38"/>
      <c r="K351" s="38"/>
      <c r="L351" s="38">
        <f aca="true" t="shared" si="26" ref="L351:L363">G351-H351+I351</f>
        <v>4090</v>
      </c>
      <c r="M351" s="19"/>
      <c r="N351" s="35"/>
      <c r="O351" s="206"/>
    </row>
    <row r="352" spans="1:15" ht="49.5" customHeight="1" thickBot="1">
      <c r="A352" s="5" t="s">
        <v>652</v>
      </c>
      <c r="B352" s="5">
        <v>1</v>
      </c>
      <c r="C352" s="5">
        <v>1</v>
      </c>
      <c r="D352" s="5"/>
      <c r="E352" s="81" t="s">
        <v>120</v>
      </c>
      <c r="F352" s="32" t="s">
        <v>114</v>
      </c>
      <c r="G352" s="38">
        <v>4100</v>
      </c>
      <c r="H352" s="38"/>
      <c r="I352" s="38">
        <v>90</v>
      </c>
      <c r="J352" s="38"/>
      <c r="K352" s="38"/>
      <c r="L352" s="38">
        <f t="shared" si="26"/>
        <v>4190</v>
      </c>
      <c r="M352" s="97"/>
      <c r="N352" s="38"/>
      <c r="O352" s="206"/>
    </row>
    <row r="353" spans="1:15" ht="49.5" customHeight="1" thickBot="1">
      <c r="A353" s="5" t="s">
        <v>653</v>
      </c>
      <c r="B353" s="5">
        <v>1</v>
      </c>
      <c r="C353" s="5">
        <v>1</v>
      </c>
      <c r="D353" s="5"/>
      <c r="E353" s="81" t="s">
        <v>121</v>
      </c>
      <c r="F353" s="32" t="s">
        <v>86</v>
      </c>
      <c r="G353" s="38">
        <v>4265</v>
      </c>
      <c r="H353" s="38"/>
      <c r="I353" s="38">
        <v>90</v>
      </c>
      <c r="J353" s="38"/>
      <c r="K353" s="38"/>
      <c r="L353" s="38">
        <f t="shared" si="26"/>
        <v>4355</v>
      </c>
      <c r="M353" s="97"/>
      <c r="N353" s="38"/>
      <c r="O353" s="206"/>
    </row>
    <row r="354" spans="1:15" ht="49.5" customHeight="1" thickBot="1">
      <c r="A354" s="5" t="s">
        <v>654</v>
      </c>
      <c r="B354" s="5">
        <v>1</v>
      </c>
      <c r="C354" s="5">
        <v>1</v>
      </c>
      <c r="D354" s="5"/>
      <c r="E354" s="81" t="s">
        <v>122</v>
      </c>
      <c r="F354" s="32" t="s">
        <v>114</v>
      </c>
      <c r="G354" s="38">
        <v>4005</v>
      </c>
      <c r="H354" s="38"/>
      <c r="I354" s="38">
        <v>90</v>
      </c>
      <c r="J354" s="38"/>
      <c r="K354" s="38"/>
      <c r="L354" s="38">
        <f t="shared" si="26"/>
        <v>4095</v>
      </c>
      <c r="M354" s="97"/>
      <c r="N354" s="38"/>
      <c r="O354" s="206"/>
    </row>
    <row r="355" spans="1:15" ht="49.5" customHeight="1" thickBot="1">
      <c r="A355" s="5" t="s">
        <v>655</v>
      </c>
      <c r="B355" s="5">
        <v>1</v>
      </c>
      <c r="C355" s="5">
        <v>1</v>
      </c>
      <c r="D355" s="5"/>
      <c r="E355" s="91" t="s">
        <v>123</v>
      </c>
      <c r="F355" s="32" t="s">
        <v>114</v>
      </c>
      <c r="G355" s="38">
        <v>4005</v>
      </c>
      <c r="H355" s="38"/>
      <c r="I355" s="38">
        <v>90</v>
      </c>
      <c r="J355" s="38"/>
      <c r="K355" s="38"/>
      <c r="L355" s="38">
        <f t="shared" si="26"/>
        <v>4095</v>
      </c>
      <c r="M355" s="97"/>
      <c r="N355" s="38"/>
      <c r="O355" s="206"/>
    </row>
    <row r="356" spans="1:15" ht="49.5" customHeight="1" thickBot="1">
      <c r="A356" s="5" t="s">
        <v>656</v>
      </c>
      <c r="B356" s="5">
        <v>1</v>
      </c>
      <c r="C356" s="5">
        <v>1</v>
      </c>
      <c r="D356" s="5"/>
      <c r="E356" s="92" t="s">
        <v>124</v>
      </c>
      <c r="F356" s="32" t="s">
        <v>114</v>
      </c>
      <c r="G356" s="38">
        <v>4005</v>
      </c>
      <c r="H356" s="90"/>
      <c r="I356" s="38">
        <v>90</v>
      </c>
      <c r="J356" s="38"/>
      <c r="K356" s="38"/>
      <c r="L356" s="38">
        <f t="shared" si="26"/>
        <v>4095</v>
      </c>
      <c r="M356" s="97"/>
      <c r="N356" s="38"/>
      <c r="O356" s="206"/>
    </row>
    <row r="357" spans="1:15" ht="49.5" customHeight="1" thickBot="1">
      <c r="A357" s="5" t="s">
        <v>657</v>
      </c>
      <c r="B357" s="5">
        <v>1</v>
      </c>
      <c r="C357" s="5">
        <v>1</v>
      </c>
      <c r="D357" s="5"/>
      <c r="E357" s="41" t="s">
        <v>125</v>
      </c>
      <c r="F357" s="32" t="s">
        <v>114</v>
      </c>
      <c r="G357" s="38">
        <v>4005</v>
      </c>
      <c r="H357" s="38"/>
      <c r="I357" s="38">
        <v>90</v>
      </c>
      <c r="J357" s="38"/>
      <c r="K357" s="38"/>
      <c r="L357" s="38">
        <f t="shared" si="26"/>
        <v>4095</v>
      </c>
      <c r="M357" s="97"/>
      <c r="N357" s="38"/>
      <c r="O357" s="206"/>
    </row>
    <row r="358" spans="1:15" ht="49.5" customHeight="1" thickBot="1">
      <c r="A358" s="5" t="s">
        <v>658</v>
      </c>
      <c r="B358" s="5">
        <v>1</v>
      </c>
      <c r="C358" s="5">
        <v>1</v>
      </c>
      <c r="D358" s="5"/>
      <c r="E358" s="41" t="s">
        <v>372</v>
      </c>
      <c r="F358" s="32" t="s">
        <v>114</v>
      </c>
      <c r="G358" s="38">
        <v>3040</v>
      </c>
      <c r="H358" s="38"/>
      <c r="I358" s="38">
        <v>165</v>
      </c>
      <c r="J358" s="38"/>
      <c r="K358" s="38"/>
      <c r="L358" s="38">
        <f t="shared" si="26"/>
        <v>3205</v>
      </c>
      <c r="M358" s="97"/>
      <c r="N358" s="38"/>
      <c r="O358" s="206"/>
    </row>
    <row r="359" spans="1:15" ht="49.5" customHeight="1" thickBot="1">
      <c r="A359" s="5" t="s">
        <v>659</v>
      </c>
      <c r="B359" s="5">
        <v>1</v>
      </c>
      <c r="C359" s="5">
        <v>1</v>
      </c>
      <c r="D359" s="5"/>
      <c r="E359" s="30" t="s">
        <v>126</v>
      </c>
      <c r="F359" s="34" t="s">
        <v>115</v>
      </c>
      <c r="G359" s="38">
        <v>4270</v>
      </c>
      <c r="H359" s="38"/>
      <c r="I359" s="38">
        <v>90</v>
      </c>
      <c r="J359" s="38"/>
      <c r="K359" s="38"/>
      <c r="L359" s="38">
        <f t="shared" si="26"/>
        <v>4360</v>
      </c>
      <c r="M359" s="97"/>
      <c r="N359" s="38"/>
      <c r="O359" s="206"/>
    </row>
    <row r="360" spans="1:15" ht="49.5" customHeight="1" thickBot="1">
      <c r="A360" s="5" t="s">
        <v>660</v>
      </c>
      <c r="B360" s="5">
        <v>1</v>
      </c>
      <c r="C360" s="5">
        <v>1</v>
      </c>
      <c r="D360" s="5"/>
      <c r="E360" s="30" t="s">
        <v>128</v>
      </c>
      <c r="F360" s="34" t="s">
        <v>116</v>
      </c>
      <c r="G360" s="38">
        <v>2000</v>
      </c>
      <c r="H360" s="38"/>
      <c r="I360" s="38">
        <v>165</v>
      </c>
      <c r="J360" s="38"/>
      <c r="K360" s="38"/>
      <c r="L360" s="38">
        <f t="shared" si="26"/>
        <v>2165</v>
      </c>
      <c r="M360" s="97"/>
      <c r="N360" s="38"/>
      <c r="O360" s="206"/>
    </row>
    <row r="361" spans="1:15" ht="49.5" customHeight="1" thickBot="1">
      <c r="A361" s="5" t="s">
        <v>661</v>
      </c>
      <c r="B361" s="5">
        <v>1</v>
      </c>
      <c r="C361" s="5">
        <v>1</v>
      </c>
      <c r="D361" s="5"/>
      <c r="E361" s="30" t="s">
        <v>293</v>
      </c>
      <c r="F361" s="32" t="s">
        <v>86</v>
      </c>
      <c r="G361" s="38">
        <v>4270</v>
      </c>
      <c r="H361" s="38"/>
      <c r="I361" s="38">
        <f>I359</f>
        <v>90</v>
      </c>
      <c r="J361" s="38"/>
      <c r="K361" s="38"/>
      <c r="L361" s="38">
        <f t="shared" si="26"/>
        <v>4360</v>
      </c>
      <c r="M361" s="97"/>
      <c r="N361" s="38"/>
      <c r="O361" s="206"/>
    </row>
    <row r="362" spans="1:15" ht="49.5" customHeight="1" thickBot="1">
      <c r="A362" s="5" t="s">
        <v>662</v>
      </c>
      <c r="B362" s="13">
        <v>1</v>
      </c>
      <c r="C362" s="13">
        <v>1</v>
      </c>
      <c r="D362" s="43"/>
      <c r="E362" s="78" t="s">
        <v>142</v>
      </c>
      <c r="F362" s="61" t="s">
        <v>114</v>
      </c>
      <c r="G362" s="42">
        <v>3560</v>
      </c>
      <c r="H362" s="42"/>
      <c r="I362" s="42">
        <v>111</v>
      </c>
      <c r="J362" s="42"/>
      <c r="K362" s="42"/>
      <c r="L362" s="38">
        <f>G362-H362+I362</f>
        <v>3671</v>
      </c>
      <c r="M362" s="17"/>
      <c r="N362" s="38"/>
      <c r="O362" s="206"/>
    </row>
    <row r="363" spans="1:15" ht="49.5" customHeight="1" thickBot="1">
      <c r="A363" s="5" t="s">
        <v>663</v>
      </c>
      <c r="B363" s="5">
        <v>1</v>
      </c>
      <c r="C363" s="5">
        <v>1</v>
      </c>
      <c r="D363" s="5"/>
      <c r="E363" s="30" t="s">
        <v>129</v>
      </c>
      <c r="F363" s="32" t="s">
        <v>86</v>
      </c>
      <c r="G363" s="38">
        <v>4270</v>
      </c>
      <c r="H363" s="38"/>
      <c r="I363" s="38">
        <f>I357</f>
        <v>90</v>
      </c>
      <c r="J363" s="38"/>
      <c r="K363" s="38"/>
      <c r="L363" s="38">
        <f t="shared" si="26"/>
        <v>4360</v>
      </c>
      <c r="M363" s="97"/>
      <c r="N363" s="38"/>
      <c r="O363" s="206"/>
    </row>
    <row r="364" spans="1:15" ht="49.5" customHeight="1" thickBot="1">
      <c r="A364" s="5" t="s">
        <v>664</v>
      </c>
      <c r="B364" s="13">
        <v>1</v>
      </c>
      <c r="C364" s="13">
        <v>1</v>
      </c>
      <c r="D364" s="43"/>
      <c r="E364" s="78" t="s">
        <v>141</v>
      </c>
      <c r="F364" s="76" t="s">
        <v>183</v>
      </c>
      <c r="G364" s="42">
        <v>5460</v>
      </c>
      <c r="H364" s="42">
        <v>175</v>
      </c>
      <c r="I364" s="42"/>
      <c r="J364" s="42"/>
      <c r="K364" s="42"/>
      <c r="L364" s="38">
        <f>G364-H364+I364</f>
        <v>5285</v>
      </c>
      <c r="M364" s="17"/>
      <c r="N364" s="38"/>
      <c r="O364" s="206"/>
    </row>
    <row r="365" spans="1:15" ht="49.5" customHeight="1" thickBot="1">
      <c r="A365" s="5" t="s">
        <v>665</v>
      </c>
      <c r="B365" s="13">
        <v>1</v>
      </c>
      <c r="C365" s="13">
        <v>1</v>
      </c>
      <c r="D365" s="43"/>
      <c r="E365" s="78" t="s">
        <v>250</v>
      </c>
      <c r="F365" s="76" t="s">
        <v>116</v>
      </c>
      <c r="G365" s="42">
        <v>4005</v>
      </c>
      <c r="H365" s="42"/>
      <c r="I365" s="42">
        <v>90</v>
      </c>
      <c r="J365" s="42"/>
      <c r="K365" s="42"/>
      <c r="L365" s="38">
        <f>G365-H365+I365</f>
        <v>4095</v>
      </c>
      <c r="M365" s="17"/>
      <c r="N365" s="38"/>
      <c r="O365" s="206"/>
    </row>
    <row r="366" spans="1:15" ht="49.5" customHeight="1" thickBot="1">
      <c r="A366" s="5" t="s">
        <v>666</v>
      </c>
      <c r="B366" s="13">
        <v>1</v>
      </c>
      <c r="C366" s="13">
        <v>1</v>
      </c>
      <c r="D366" s="43"/>
      <c r="E366" s="78" t="s">
        <v>269</v>
      </c>
      <c r="F366" s="76" t="s">
        <v>270</v>
      </c>
      <c r="G366" s="38">
        <v>3250</v>
      </c>
      <c r="H366" s="38"/>
      <c r="I366" s="38">
        <v>154</v>
      </c>
      <c r="J366" s="42"/>
      <c r="K366" s="42"/>
      <c r="L366" s="38">
        <f>G366-H366+I366</f>
        <v>3404</v>
      </c>
      <c r="M366" s="17"/>
      <c r="N366" s="38"/>
      <c r="O366" s="206"/>
    </row>
    <row r="367" spans="1:15" ht="49.5" customHeight="1" thickBot="1">
      <c r="A367" s="5" t="s">
        <v>667</v>
      </c>
      <c r="B367" s="13">
        <v>1</v>
      </c>
      <c r="C367" s="13">
        <v>1</v>
      </c>
      <c r="D367" s="43"/>
      <c r="E367" s="78" t="s">
        <v>326</v>
      </c>
      <c r="F367" s="76" t="s">
        <v>327</v>
      </c>
      <c r="G367" s="38">
        <v>3630</v>
      </c>
      <c r="H367" s="38"/>
      <c r="I367" s="38">
        <v>95</v>
      </c>
      <c r="J367" s="42"/>
      <c r="K367" s="42"/>
      <c r="L367" s="38">
        <f>G367-H367+I367</f>
        <v>3725</v>
      </c>
      <c r="M367" s="12"/>
      <c r="N367" s="38"/>
      <c r="O367" s="206"/>
    </row>
    <row r="368" spans="1:15" ht="49.5" customHeight="1" thickBot="1">
      <c r="A368" s="5" t="s">
        <v>668</v>
      </c>
      <c r="B368" s="13">
        <v>1</v>
      </c>
      <c r="C368" s="13">
        <v>1</v>
      </c>
      <c r="D368" s="13"/>
      <c r="E368" s="30" t="s">
        <v>332</v>
      </c>
      <c r="F368" s="197" t="s">
        <v>345</v>
      </c>
      <c r="G368" s="38">
        <v>4005</v>
      </c>
      <c r="H368" s="38"/>
      <c r="I368" s="38">
        <v>90</v>
      </c>
      <c r="J368" s="38"/>
      <c r="K368" s="38"/>
      <c r="L368" s="38">
        <f>G368+I368-H368+J368</f>
        <v>4095</v>
      </c>
      <c r="M368" s="17"/>
      <c r="N368" s="38"/>
      <c r="O368" s="206"/>
    </row>
    <row r="369" spans="1:15" ht="49.5" customHeight="1" thickBot="1">
      <c r="A369" s="5" t="s">
        <v>669</v>
      </c>
      <c r="B369" s="13">
        <v>1</v>
      </c>
      <c r="C369" s="13">
        <v>1</v>
      </c>
      <c r="D369" s="13"/>
      <c r="E369" s="30" t="s">
        <v>346</v>
      </c>
      <c r="F369" s="197" t="s">
        <v>345</v>
      </c>
      <c r="G369" s="38">
        <v>4005</v>
      </c>
      <c r="H369" s="38"/>
      <c r="I369" s="38">
        <v>90</v>
      </c>
      <c r="J369" s="38"/>
      <c r="K369" s="38"/>
      <c r="L369" s="38">
        <f>G369+I369-H369+J369</f>
        <v>4095</v>
      </c>
      <c r="M369" s="17"/>
      <c r="N369" s="38"/>
      <c r="O369" s="206"/>
    </row>
    <row r="370" spans="1:15" ht="49.5" customHeight="1" thickBot="1">
      <c r="A370" s="5" t="s">
        <v>670</v>
      </c>
      <c r="B370" s="13">
        <v>1</v>
      </c>
      <c r="C370" s="13">
        <v>1</v>
      </c>
      <c r="D370" s="13"/>
      <c r="E370" s="30" t="s">
        <v>353</v>
      </c>
      <c r="F370" s="197" t="s">
        <v>350</v>
      </c>
      <c r="G370" s="38">
        <v>3135</v>
      </c>
      <c r="H370" s="38"/>
      <c r="I370" s="38">
        <v>115</v>
      </c>
      <c r="J370" s="38"/>
      <c r="K370" s="38"/>
      <c r="L370" s="38">
        <f>G370+I370-H370+J370</f>
        <v>3250</v>
      </c>
      <c r="M370" s="17"/>
      <c r="N370" s="38"/>
      <c r="O370" s="206"/>
    </row>
    <row r="371" spans="1:15" ht="49.5" customHeight="1" thickBot="1">
      <c r="A371" s="5" t="s">
        <v>671</v>
      </c>
      <c r="B371" s="13">
        <v>1</v>
      </c>
      <c r="C371" s="13">
        <v>1</v>
      </c>
      <c r="D371" s="43"/>
      <c r="E371" s="30" t="s">
        <v>369</v>
      </c>
      <c r="F371" s="197" t="s">
        <v>350</v>
      </c>
      <c r="G371" s="38">
        <v>3120</v>
      </c>
      <c r="H371" s="38"/>
      <c r="I371" s="38">
        <v>95</v>
      </c>
      <c r="J371" s="38"/>
      <c r="K371" s="38"/>
      <c r="L371" s="38">
        <f>G371+I371-H371+J371</f>
        <v>3215</v>
      </c>
      <c r="M371" s="17"/>
      <c r="N371" s="38"/>
      <c r="O371" s="206"/>
    </row>
    <row r="372" spans="1:15" ht="49.5" customHeight="1" thickBot="1">
      <c r="A372" s="5" t="s">
        <v>672</v>
      </c>
      <c r="B372" s="13">
        <v>1</v>
      </c>
      <c r="C372" s="13">
        <v>1</v>
      </c>
      <c r="D372" s="43"/>
      <c r="E372" s="30" t="s">
        <v>370</v>
      </c>
      <c r="F372" s="197" t="s">
        <v>350</v>
      </c>
      <c r="G372" s="38">
        <v>3120</v>
      </c>
      <c r="H372" s="38"/>
      <c r="I372" s="38">
        <v>95</v>
      </c>
      <c r="J372" s="38"/>
      <c r="K372" s="38"/>
      <c r="L372" s="38">
        <f>G372+I372-H372+J372</f>
        <v>3215</v>
      </c>
      <c r="M372" s="17"/>
      <c r="N372" s="38"/>
      <c r="O372" s="206"/>
    </row>
    <row r="373" spans="1:15" ht="49.5" customHeight="1" thickBot="1">
      <c r="A373" s="5" t="s">
        <v>673</v>
      </c>
      <c r="B373" s="5">
        <v>1</v>
      </c>
      <c r="C373" s="5">
        <v>1</v>
      </c>
      <c r="D373" s="5"/>
      <c r="E373" s="30" t="s">
        <v>338</v>
      </c>
      <c r="F373" s="31" t="s">
        <v>44</v>
      </c>
      <c r="G373" s="38">
        <v>3145</v>
      </c>
      <c r="H373" s="38"/>
      <c r="I373" s="38">
        <v>110</v>
      </c>
      <c r="J373" s="38"/>
      <c r="K373" s="38"/>
      <c r="L373" s="38">
        <f>G373-H373+I373</f>
        <v>3255</v>
      </c>
      <c r="M373" s="17"/>
      <c r="N373" s="38"/>
      <c r="O373" s="206"/>
    </row>
    <row r="374" spans="1:15" ht="49.5" customHeight="1" thickBot="1">
      <c r="A374" s="5"/>
      <c r="B374" s="5"/>
      <c r="C374" s="5"/>
      <c r="D374" s="5"/>
      <c r="E374" s="30" t="s">
        <v>486</v>
      </c>
      <c r="F374" s="31" t="s">
        <v>350</v>
      </c>
      <c r="G374" s="38">
        <v>2910</v>
      </c>
      <c r="H374" s="38"/>
      <c r="I374" s="38">
        <v>90</v>
      </c>
      <c r="J374" s="38"/>
      <c r="K374" s="38"/>
      <c r="L374" s="38">
        <f>G374-H374+I374</f>
        <v>3000</v>
      </c>
      <c r="M374" s="17"/>
      <c r="N374" s="38"/>
      <c r="O374" s="206"/>
    </row>
    <row r="375" spans="1:13" ht="25.5" customHeight="1" thickTop="1">
      <c r="A375" s="136"/>
      <c r="B375" s="136"/>
      <c r="C375" s="136"/>
      <c r="D375" s="136"/>
      <c r="E375" s="130"/>
      <c r="F375" s="119" t="s">
        <v>228</v>
      </c>
      <c r="G375" s="120">
        <f>SUM(G351:G374)</f>
        <v>89580</v>
      </c>
      <c r="H375" s="120">
        <f>SUM(H351:H374)</f>
        <v>175</v>
      </c>
      <c r="I375" s="120">
        <f>SUM(I351:I374)</f>
        <v>2365</v>
      </c>
      <c r="J375" s="120">
        <f>SUM(J351:J374)</f>
        <v>0</v>
      </c>
      <c r="K375" s="120">
        <f>SUM(K351:K374)</f>
        <v>0</v>
      </c>
      <c r="L375" s="120">
        <f>SUM(L351:L374)</f>
        <v>91770</v>
      </c>
      <c r="M375" s="116"/>
    </row>
    <row r="376" spans="1:13" ht="15" customHeight="1">
      <c r="A376" s="279" t="s">
        <v>233</v>
      </c>
      <c r="B376" s="279"/>
      <c r="C376" s="279"/>
      <c r="D376" s="279"/>
      <c r="E376" s="279"/>
      <c r="F376" s="279"/>
      <c r="G376" s="279"/>
      <c r="H376" s="279"/>
      <c r="I376" s="279"/>
      <c r="J376" s="279"/>
      <c r="K376" s="279"/>
      <c r="L376" s="279"/>
      <c r="M376" s="279"/>
    </row>
    <row r="377" spans="1:13" ht="24.75" customHeight="1">
      <c r="A377" s="49" t="s">
        <v>8</v>
      </c>
      <c r="B377" s="45" t="s">
        <v>25</v>
      </c>
      <c r="C377" s="45" t="s">
        <v>19</v>
      </c>
      <c r="D377" s="45" t="s">
        <v>20</v>
      </c>
      <c r="E377" s="49" t="s">
        <v>0</v>
      </c>
      <c r="F377" s="49" t="s">
        <v>1</v>
      </c>
      <c r="G377" s="49" t="s">
        <v>2</v>
      </c>
      <c r="H377" s="49" t="s">
        <v>3</v>
      </c>
      <c r="I377" s="49" t="s">
        <v>4</v>
      </c>
      <c r="J377" s="82" t="s">
        <v>76</v>
      </c>
      <c r="K377" s="189" t="s">
        <v>317</v>
      </c>
      <c r="L377" s="49" t="s">
        <v>5</v>
      </c>
      <c r="M377" s="49" t="s">
        <v>6</v>
      </c>
    </row>
    <row r="378" spans="1:15" ht="37.5" customHeight="1" thickBot="1">
      <c r="A378" s="5" t="s">
        <v>674</v>
      </c>
      <c r="B378" s="5">
        <v>1</v>
      </c>
      <c r="C378" s="5">
        <v>1</v>
      </c>
      <c r="D378" s="5"/>
      <c r="E378" s="30" t="s">
        <v>146</v>
      </c>
      <c r="F378" s="31" t="s">
        <v>184</v>
      </c>
      <c r="G378" s="38">
        <v>5690</v>
      </c>
      <c r="H378" s="38">
        <v>175</v>
      </c>
      <c r="I378" s="38"/>
      <c r="J378" s="38"/>
      <c r="K378" s="38"/>
      <c r="L378" s="38">
        <f aca="true" t="shared" si="27" ref="L378:L384">G378-H378+I378</f>
        <v>5515</v>
      </c>
      <c r="M378" s="94"/>
      <c r="N378" s="38"/>
      <c r="O378" s="206"/>
    </row>
    <row r="379" spans="1:15" ht="36.75" customHeight="1" thickBot="1">
      <c r="A379" s="5" t="s">
        <v>675</v>
      </c>
      <c r="B379" s="13">
        <v>1</v>
      </c>
      <c r="C379" s="13">
        <v>1</v>
      </c>
      <c r="D379" s="13"/>
      <c r="E379" s="81" t="s">
        <v>139</v>
      </c>
      <c r="F379" s="85" t="s">
        <v>131</v>
      </c>
      <c r="G379" s="38">
        <v>4005</v>
      </c>
      <c r="H379" s="38"/>
      <c r="I379" s="38">
        <v>90</v>
      </c>
      <c r="J379" s="38"/>
      <c r="K379" s="38"/>
      <c r="L379" s="38">
        <f t="shared" si="27"/>
        <v>4095</v>
      </c>
      <c r="M379" s="95"/>
      <c r="N379" s="38"/>
      <c r="O379" s="206"/>
    </row>
    <row r="380" spans="1:15" ht="39.75" customHeight="1" thickBot="1">
      <c r="A380" s="5" t="s">
        <v>676</v>
      </c>
      <c r="B380" s="5">
        <v>1</v>
      </c>
      <c r="C380" s="5">
        <v>1</v>
      </c>
      <c r="D380" s="5"/>
      <c r="E380" s="30" t="s">
        <v>144</v>
      </c>
      <c r="F380" s="85" t="s">
        <v>131</v>
      </c>
      <c r="G380" s="38">
        <v>4005</v>
      </c>
      <c r="H380" s="93"/>
      <c r="I380" s="93">
        <v>90</v>
      </c>
      <c r="J380" s="93"/>
      <c r="K380" s="93"/>
      <c r="L380" s="38">
        <f t="shared" si="27"/>
        <v>4095</v>
      </c>
      <c r="M380" s="94"/>
      <c r="N380" s="38"/>
      <c r="O380" s="206"/>
    </row>
    <row r="381" spans="1:15" ht="37.5" customHeight="1" thickBot="1">
      <c r="A381" s="5" t="s">
        <v>677</v>
      </c>
      <c r="B381" s="5">
        <v>1</v>
      </c>
      <c r="C381" s="5">
        <v>1</v>
      </c>
      <c r="D381" s="5"/>
      <c r="E381" s="30" t="s">
        <v>156</v>
      </c>
      <c r="F381" s="85" t="s">
        <v>131</v>
      </c>
      <c r="G381" s="38">
        <v>4370</v>
      </c>
      <c r="H381" s="38">
        <v>95</v>
      </c>
      <c r="I381" s="51"/>
      <c r="J381" s="51"/>
      <c r="K381" s="51"/>
      <c r="L381" s="38">
        <f t="shared" si="27"/>
        <v>4275</v>
      </c>
      <c r="M381" s="95"/>
      <c r="N381" s="38"/>
      <c r="O381" s="206"/>
    </row>
    <row r="382" spans="1:15" ht="45" customHeight="1" thickBot="1">
      <c r="A382" s="5" t="s">
        <v>678</v>
      </c>
      <c r="B382" s="13">
        <v>1</v>
      </c>
      <c r="C382" s="13">
        <v>1</v>
      </c>
      <c r="D382" s="13"/>
      <c r="E382" s="81" t="s">
        <v>135</v>
      </c>
      <c r="F382" s="31" t="s">
        <v>185</v>
      </c>
      <c r="G382" s="38">
        <v>4005</v>
      </c>
      <c r="H382" s="90"/>
      <c r="I382" s="90">
        <v>90</v>
      </c>
      <c r="J382" s="90"/>
      <c r="K382" s="90"/>
      <c r="L382" s="38">
        <f t="shared" si="27"/>
        <v>4095</v>
      </c>
      <c r="M382" s="95"/>
      <c r="N382" s="38"/>
      <c r="O382" s="206"/>
    </row>
    <row r="383" spans="1:15" ht="45" customHeight="1" thickBot="1">
      <c r="A383" s="5" t="s">
        <v>679</v>
      </c>
      <c r="B383" s="5">
        <v>1</v>
      </c>
      <c r="C383" s="5">
        <v>1</v>
      </c>
      <c r="D383" s="5"/>
      <c r="E383" s="30" t="s">
        <v>151</v>
      </c>
      <c r="F383" s="39" t="s">
        <v>86</v>
      </c>
      <c r="G383" s="38">
        <v>6545</v>
      </c>
      <c r="H383" s="38">
        <v>210</v>
      </c>
      <c r="I383" s="38"/>
      <c r="J383" s="38"/>
      <c r="K383" s="38"/>
      <c r="L383" s="38">
        <f t="shared" si="27"/>
        <v>6335</v>
      </c>
      <c r="M383" s="95"/>
      <c r="N383" s="38"/>
      <c r="O383" s="206"/>
    </row>
    <row r="384" spans="1:15" ht="45" customHeight="1" thickBot="1">
      <c r="A384" s="5" t="s">
        <v>680</v>
      </c>
      <c r="B384" s="5">
        <v>1</v>
      </c>
      <c r="C384" s="5">
        <v>1</v>
      </c>
      <c r="D384" s="5"/>
      <c r="E384" s="30" t="s">
        <v>155</v>
      </c>
      <c r="F384" s="39" t="s">
        <v>86</v>
      </c>
      <c r="G384" s="38">
        <v>5750</v>
      </c>
      <c r="H384" s="38">
        <v>175</v>
      </c>
      <c r="I384" s="51"/>
      <c r="J384" s="51"/>
      <c r="K384" s="51"/>
      <c r="L384" s="38">
        <f t="shared" si="27"/>
        <v>5575</v>
      </c>
      <c r="M384" s="95"/>
      <c r="N384" s="38"/>
      <c r="O384" s="206"/>
    </row>
    <row r="385" spans="1:15" s="10" customFormat="1" ht="45" customHeight="1" thickBot="1">
      <c r="A385" s="5" t="s">
        <v>681</v>
      </c>
      <c r="B385" s="13">
        <v>1</v>
      </c>
      <c r="C385" s="13">
        <v>1</v>
      </c>
      <c r="D385" s="13"/>
      <c r="E385" s="81" t="s">
        <v>133</v>
      </c>
      <c r="F385" s="155" t="s">
        <v>262</v>
      </c>
      <c r="G385" s="38">
        <v>5910</v>
      </c>
      <c r="H385" s="38">
        <v>175</v>
      </c>
      <c r="I385" s="38"/>
      <c r="J385" s="38"/>
      <c r="K385" s="38"/>
      <c r="L385" s="38">
        <f aca="true" t="shared" si="28" ref="L385:L390">G385-H385+I385</f>
        <v>5735</v>
      </c>
      <c r="M385" s="94"/>
      <c r="N385" s="38"/>
      <c r="O385" s="206"/>
    </row>
    <row r="386" spans="1:15" s="10" customFormat="1" ht="45" customHeight="1" thickBot="1">
      <c r="A386" s="5" t="s">
        <v>682</v>
      </c>
      <c r="B386" s="13">
        <v>1</v>
      </c>
      <c r="C386" s="13">
        <v>1</v>
      </c>
      <c r="D386" s="13"/>
      <c r="E386" s="81" t="s">
        <v>136</v>
      </c>
      <c r="F386" s="154" t="s">
        <v>132</v>
      </c>
      <c r="G386" s="38">
        <v>4005</v>
      </c>
      <c r="H386" s="38"/>
      <c r="I386" s="38">
        <v>90</v>
      </c>
      <c r="J386" s="38"/>
      <c r="K386" s="38"/>
      <c r="L386" s="38">
        <f t="shared" si="28"/>
        <v>4095</v>
      </c>
      <c r="M386" s="95"/>
      <c r="N386" s="38"/>
      <c r="O386" s="206"/>
    </row>
    <row r="387" spans="1:15" s="10" customFormat="1" ht="45" customHeight="1" thickBot="1">
      <c r="A387" s="5" t="s">
        <v>683</v>
      </c>
      <c r="B387" s="13">
        <v>1</v>
      </c>
      <c r="C387" s="13">
        <v>1</v>
      </c>
      <c r="D387" s="13"/>
      <c r="E387" s="81" t="s">
        <v>137</v>
      </c>
      <c r="F387" s="85" t="s">
        <v>131</v>
      </c>
      <c r="G387" s="38">
        <v>3895</v>
      </c>
      <c r="H387" s="38"/>
      <c r="I387" s="38">
        <v>90</v>
      </c>
      <c r="J387" s="38"/>
      <c r="K387" s="38"/>
      <c r="L387" s="38">
        <f t="shared" si="28"/>
        <v>3985</v>
      </c>
      <c r="M387" s="95"/>
      <c r="N387" s="38"/>
      <c r="O387" s="206"/>
    </row>
    <row r="388" spans="1:15" s="10" customFormat="1" ht="45" customHeight="1" thickBot="1">
      <c r="A388" s="5" t="s">
        <v>684</v>
      </c>
      <c r="B388" s="13">
        <v>1</v>
      </c>
      <c r="C388" s="13">
        <v>1</v>
      </c>
      <c r="D388" s="13"/>
      <c r="E388" s="81" t="s">
        <v>138</v>
      </c>
      <c r="F388" s="85" t="s">
        <v>186</v>
      </c>
      <c r="G388" s="38">
        <v>4005</v>
      </c>
      <c r="H388" s="38"/>
      <c r="I388" s="38">
        <v>90</v>
      </c>
      <c r="J388" s="38"/>
      <c r="K388" s="38"/>
      <c r="L388" s="38">
        <f t="shared" si="28"/>
        <v>4095</v>
      </c>
      <c r="M388" s="95"/>
      <c r="N388" s="38"/>
      <c r="O388" s="206"/>
    </row>
    <row r="389" spans="1:15" s="10" customFormat="1" ht="45" customHeight="1" thickBot="1">
      <c r="A389" s="5" t="s">
        <v>685</v>
      </c>
      <c r="B389" s="5">
        <v>1</v>
      </c>
      <c r="C389" s="5">
        <v>1</v>
      </c>
      <c r="D389" s="5"/>
      <c r="E389" s="30" t="s">
        <v>149</v>
      </c>
      <c r="F389" s="39" t="s">
        <v>86</v>
      </c>
      <c r="G389" s="38">
        <v>5460</v>
      </c>
      <c r="H389" s="38">
        <v>175</v>
      </c>
      <c r="I389" s="38"/>
      <c r="J389" s="38"/>
      <c r="K389" s="38"/>
      <c r="L389" s="38">
        <f t="shared" si="28"/>
        <v>5285</v>
      </c>
      <c r="M389" s="95"/>
      <c r="N389" s="38"/>
      <c r="O389" s="206"/>
    </row>
    <row r="390" spans="1:15" s="10" customFormat="1" ht="45" customHeight="1" thickBot="1">
      <c r="A390" s="5" t="s">
        <v>686</v>
      </c>
      <c r="B390" s="5">
        <v>1</v>
      </c>
      <c r="C390" s="5">
        <v>1</v>
      </c>
      <c r="D390" s="5"/>
      <c r="E390" s="30" t="s">
        <v>347</v>
      </c>
      <c r="F390" s="39" t="s">
        <v>316</v>
      </c>
      <c r="G390" s="38">
        <v>3100</v>
      </c>
      <c r="H390" s="38"/>
      <c r="I390" s="38">
        <v>150</v>
      </c>
      <c r="J390" s="38"/>
      <c r="K390" s="38"/>
      <c r="L390" s="38">
        <f t="shared" si="28"/>
        <v>3250</v>
      </c>
      <c r="M390" s="95"/>
      <c r="N390" s="38"/>
      <c r="O390" s="206"/>
    </row>
    <row r="391" spans="1:15" s="10" customFormat="1" ht="45" customHeight="1" thickBot="1">
      <c r="A391" s="5" t="s">
        <v>687</v>
      </c>
      <c r="B391" s="5">
        <v>1</v>
      </c>
      <c r="C391" s="5">
        <v>1</v>
      </c>
      <c r="D391" s="5"/>
      <c r="E391" s="30" t="s">
        <v>348</v>
      </c>
      <c r="F391" s="197" t="s">
        <v>316</v>
      </c>
      <c r="G391" s="38">
        <v>4070</v>
      </c>
      <c r="H391" s="38"/>
      <c r="I391" s="38">
        <v>120</v>
      </c>
      <c r="J391" s="38"/>
      <c r="K391" s="38"/>
      <c r="L391" s="38">
        <f>G391+I391-H391+J391</f>
        <v>4190</v>
      </c>
      <c r="M391" s="95"/>
      <c r="N391" s="38"/>
      <c r="O391" s="206"/>
    </row>
    <row r="392" spans="1:15" s="10" customFormat="1" ht="45" customHeight="1" thickBot="1">
      <c r="A392" s="5" t="s">
        <v>688</v>
      </c>
      <c r="B392" s="5">
        <v>1</v>
      </c>
      <c r="C392" s="5">
        <v>1</v>
      </c>
      <c r="D392" s="5"/>
      <c r="E392" s="81" t="s">
        <v>82</v>
      </c>
      <c r="F392" s="210" t="s">
        <v>333</v>
      </c>
      <c r="G392" s="38">
        <v>4370</v>
      </c>
      <c r="H392" s="73">
        <v>95</v>
      </c>
      <c r="I392" s="38"/>
      <c r="J392" s="38"/>
      <c r="K392" s="38"/>
      <c r="L392" s="38">
        <f>G392-H392+I392+J392+K392</f>
        <v>4275</v>
      </c>
      <c r="M392" s="44"/>
      <c r="N392" s="38"/>
      <c r="O392" s="206"/>
    </row>
    <row r="393" spans="1:15" s="10" customFormat="1" ht="45" customHeight="1" thickBot="1">
      <c r="A393" s="5" t="s">
        <v>689</v>
      </c>
      <c r="B393" s="5">
        <v>1</v>
      </c>
      <c r="C393" s="5">
        <v>1</v>
      </c>
      <c r="D393" s="5"/>
      <c r="E393" s="30" t="s">
        <v>150</v>
      </c>
      <c r="F393" s="39" t="s">
        <v>86</v>
      </c>
      <c r="G393" s="38">
        <v>4050</v>
      </c>
      <c r="H393" s="38">
        <v>210</v>
      </c>
      <c r="I393" s="38"/>
      <c r="J393" s="38"/>
      <c r="K393" s="38"/>
      <c r="L393" s="38">
        <f>G393-H393+I393+J393+K393</f>
        <v>3840</v>
      </c>
      <c r="M393" s="44"/>
      <c r="N393" s="38"/>
      <c r="O393" s="206"/>
    </row>
    <row r="394" spans="1:14" s="10" customFormat="1" ht="25.5" customHeight="1" thickTop="1">
      <c r="A394" s="104"/>
      <c r="B394" s="104"/>
      <c r="C394" s="104"/>
      <c r="D394" s="104"/>
      <c r="E394" s="105"/>
      <c r="F394" s="119" t="s">
        <v>228</v>
      </c>
      <c r="G394" s="120">
        <f>SUM(G378:G393)</f>
        <v>73235</v>
      </c>
      <c r="H394" s="120">
        <f>SUM(H378:H393)</f>
        <v>1310</v>
      </c>
      <c r="I394" s="120">
        <f>SUM(I378:I393)</f>
        <v>810</v>
      </c>
      <c r="J394" s="120">
        <f>SUM(J378:J393)</f>
        <v>0</v>
      </c>
      <c r="K394" s="120">
        <f>SUM(K378:K393)</f>
        <v>0</v>
      </c>
      <c r="L394" s="120">
        <f>SUM(L378:L393)</f>
        <v>72735</v>
      </c>
      <c r="M394" s="126"/>
      <c r="N394" s="38"/>
    </row>
    <row r="395" spans="1:14" s="10" customFormat="1" ht="15" customHeight="1">
      <c r="A395" s="278" t="s">
        <v>234</v>
      </c>
      <c r="B395" s="278"/>
      <c r="C395" s="278"/>
      <c r="D395" s="278"/>
      <c r="E395" s="278"/>
      <c r="F395" s="278"/>
      <c r="G395" s="278"/>
      <c r="H395" s="278"/>
      <c r="I395" s="278"/>
      <c r="J395" s="278"/>
      <c r="K395" s="278"/>
      <c r="L395" s="278"/>
      <c r="M395" s="278"/>
      <c r="N395" s="38"/>
    </row>
    <row r="396" spans="1:14" s="10" customFormat="1" ht="24.75" customHeight="1" thickBot="1">
      <c r="A396" s="49" t="s">
        <v>8</v>
      </c>
      <c r="B396" s="45" t="s">
        <v>25</v>
      </c>
      <c r="C396" s="45" t="s">
        <v>19</v>
      </c>
      <c r="D396" s="45" t="s">
        <v>20</v>
      </c>
      <c r="E396" s="49" t="s">
        <v>0</v>
      </c>
      <c r="F396" s="49" t="s">
        <v>1</v>
      </c>
      <c r="G396" s="49" t="s">
        <v>2</v>
      </c>
      <c r="H396" s="49" t="s">
        <v>3</v>
      </c>
      <c r="I396" s="49" t="s">
        <v>4</v>
      </c>
      <c r="J396" s="82" t="s">
        <v>76</v>
      </c>
      <c r="K396" s="189" t="s">
        <v>317</v>
      </c>
      <c r="L396" s="49" t="s">
        <v>5</v>
      </c>
      <c r="M396" s="49" t="s">
        <v>6</v>
      </c>
      <c r="N396" s="38"/>
    </row>
    <row r="397" spans="1:15" s="10" customFormat="1" ht="51" customHeight="1" thickBot="1">
      <c r="A397" s="5" t="s">
        <v>690</v>
      </c>
      <c r="B397" s="5">
        <v>1</v>
      </c>
      <c r="C397" s="5">
        <v>1</v>
      </c>
      <c r="D397" s="5"/>
      <c r="E397" s="30" t="s">
        <v>113</v>
      </c>
      <c r="F397" s="34" t="s">
        <v>111</v>
      </c>
      <c r="G397" s="38">
        <v>3185</v>
      </c>
      <c r="H397" s="38"/>
      <c r="I397" s="38">
        <v>130</v>
      </c>
      <c r="J397" s="38"/>
      <c r="K397" s="38"/>
      <c r="L397" s="38">
        <f>G397-H397+I397</f>
        <v>3315</v>
      </c>
      <c r="M397" s="95"/>
      <c r="N397" s="38"/>
      <c r="O397" s="206"/>
    </row>
    <row r="398" spans="1:14" s="10" customFormat="1" ht="24.75" customHeight="1" thickBot="1" thickTop="1">
      <c r="A398" s="112"/>
      <c r="B398" s="104"/>
      <c r="C398" s="104"/>
      <c r="D398" s="104"/>
      <c r="E398" s="105"/>
      <c r="F398" s="119" t="s">
        <v>228</v>
      </c>
      <c r="G398" s="133">
        <f aca="true" t="shared" si="29" ref="G398:L398">SUM(G397:G397)</f>
        <v>3185</v>
      </c>
      <c r="H398" s="133">
        <f t="shared" si="29"/>
        <v>0</v>
      </c>
      <c r="I398" s="133">
        <f t="shared" si="29"/>
        <v>130</v>
      </c>
      <c r="J398" s="133">
        <f t="shared" si="29"/>
        <v>0</v>
      </c>
      <c r="K398" s="133">
        <f t="shared" si="29"/>
        <v>0</v>
      </c>
      <c r="L398" s="133">
        <f t="shared" si="29"/>
        <v>3315</v>
      </c>
      <c r="M398" s="126"/>
      <c r="N398" s="38"/>
    </row>
    <row r="399" spans="1:14" s="10" customFormat="1" ht="39" customHeight="1" thickTop="1">
      <c r="A399" s="112"/>
      <c r="B399" s="128">
        <f>SUM(B314:B397)</f>
        <v>65</v>
      </c>
      <c r="C399" s="128">
        <f>SUM(C314:C397)</f>
        <v>61</v>
      </c>
      <c r="D399" s="128">
        <f>SUM(D314:D397)</f>
        <v>4</v>
      </c>
      <c r="E399" s="105"/>
      <c r="F399" s="138" t="s">
        <v>240</v>
      </c>
      <c r="G399" s="139">
        <f aca="true" t="shared" si="30" ref="G399:L399">SUM(G323+G329+G342+G348+G375+G394+G398)</f>
        <v>283780</v>
      </c>
      <c r="H399" s="139">
        <f t="shared" si="30"/>
        <v>3560</v>
      </c>
      <c r="I399" s="139">
        <f t="shared" si="30"/>
        <v>4840</v>
      </c>
      <c r="J399" s="139">
        <f t="shared" si="30"/>
        <v>0</v>
      </c>
      <c r="K399" s="139">
        <f t="shared" si="30"/>
        <v>0</v>
      </c>
      <c r="L399" s="139">
        <f t="shared" si="30"/>
        <v>285060</v>
      </c>
      <c r="M399" s="140"/>
      <c r="N399" s="38"/>
    </row>
    <row r="400" spans="1:14" s="10" customFormat="1" ht="15" customHeight="1">
      <c r="A400" s="272" t="s">
        <v>10</v>
      </c>
      <c r="B400" s="272"/>
      <c r="C400" s="272"/>
      <c r="D400" s="272"/>
      <c r="E400" s="272"/>
      <c r="F400" s="272"/>
      <c r="G400" s="272"/>
      <c r="H400" s="272"/>
      <c r="I400" s="272"/>
      <c r="J400" s="272"/>
      <c r="K400" s="272"/>
      <c r="L400" s="272"/>
      <c r="M400" s="272"/>
      <c r="N400" s="38"/>
    </row>
    <row r="401" spans="1:14" s="10" customFormat="1" ht="15" customHeight="1">
      <c r="A401" s="272" t="s">
        <v>450</v>
      </c>
      <c r="B401" s="272"/>
      <c r="C401" s="272"/>
      <c r="D401" s="272"/>
      <c r="E401" s="272"/>
      <c r="F401" s="272"/>
      <c r="G401" s="272"/>
      <c r="H401" s="272"/>
      <c r="I401" s="272"/>
      <c r="J401" s="272"/>
      <c r="K401" s="272"/>
      <c r="L401" s="272"/>
      <c r="M401" s="272"/>
      <c r="N401" s="38"/>
    </row>
    <row r="402" spans="1:14" s="10" customFormat="1" ht="15" customHeight="1">
      <c r="A402" s="272" t="str">
        <f>A3</f>
        <v>Nómina que corresponde a la 1RA (primera) quincena del mes de Enero de 2019.</v>
      </c>
      <c r="B402" s="272"/>
      <c r="C402" s="272"/>
      <c r="D402" s="272"/>
      <c r="E402" s="272"/>
      <c r="F402" s="272"/>
      <c r="G402" s="272"/>
      <c r="H402" s="272"/>
      <c r="I402" s="272"/>
      <c r="J402" s="272"/>
      <c r="K402" s="272"/>
      <c r="L402" s="272"/>
      <c r="M402" s="272"/>
      <c r="N402" s="38"/>
    </row>
    <row r="403" spans="1:14" s="10" customFormat="1" ht="15" customHeight="1">
      <c r="A403" s="273" t="s">
        <v>465</v>
      </c>
      <c r="B403" s="273"/>
      <c r="C403" s="273"/>
      <c r="D403" s="273"/>
      <c r="E403" s="273"/>
      <c r="F403" s="273"/>
      <c r="G403" s="273"/>
      <c r="H403" s="273"/>
      <c r="I403" s="273"/>
      <c r="J403" s="273"/>
      <c r="K403" s="273"/>
      <c r="L403" s="273"/>
      <c r="M403" s="273"/>
      <c r="N403" s="38"/>
    </row>
    <row r="404" spans="1:14" s="10" customFormat="1" ht="24.75" customHeight="1">
      <c r="A404" s="49" t="s">
        <v>8</v>
      </c>
      <c r="B404" s="45" t="s">
        <v>25</v>
      </c>
      <c r="C404" s="45" t="s">
        <v>19</v>
      </c>
      <c r="D404" s="45" t="s">
        <v>20</v>
      </c>
      <c r="E404" s="49" t="s">
        <v>0</v>
      </c>
      <c r="F404" s="49" t="s">
        <v>1</v>
      </c>
      <c r="G404" s="49" t="s">
        <v>2</v>
      </c>
      <c r="H404" s="49" t="s">
        <v>3</v>
      </c>
      <c r="I404" s="49" t="s">
        <v>4</v>
      </c>
      <c r="J404" s="82" t="s">
        <v>76</v>
      </c>
      <c r="K404" s="189" t="s">
        <v>317</v>
      </c>
      <c r="L404" s="49" t="s">
        <v>5</v>
      </c>
      <c r="M404" s="49" t="s">
        <v>6</v>
      </c>
      <c r="N404" s="38"/>
    </row>
    <row r="405" spans="1:15" s="10" customFormat="1" ht="51" customHeight="1" thickBot="1">
      <c r="A405" s="5" t="s">
        <v>691</v>
      </c>
      <c r="B405" s="13">
        <v>1</v>
      </c>
      <c r="C405" s="13">
        <v>1</v>
      </c>
      <c r="D405" s="96"/>
      <c r="E405" s="81" t="s">
        <v>277</v>
      </c>
      <c r="F405" s="85" t="s">
        <v>157</v>
      </c>
      <c r="G405" s="38">
        <v>4615</v>
      </c>
      <c r="H405" s="38">
        <v>147</v>
      </c>
      <c r="I405" s="38"/>
      <c r="J405" s="38"/>
      <c r="K405" s="38"/>
      <c r="L405" s="38">
        <f>G405-H405+I405</f>
        <v>4468</v>
      </c>
      <c r="M405" s="169"/>
      <c r="N405" s="38"/>
      <c r="O405" s="206"/>
    </row>
    <row r="406" spans="1:15" s="10" customFormat="1" ht="51" customHeight="1" thickBot="1">
      <c r="A406" s="5" t="s">
        <v>692</v>
      </c>
      <c r="B406" s="13">
        <v>1</v>
      </c>
      <c r="C406" s="13">
        <v>1</v>
      </c>
      <c r="D406" s="180"/>
      <c r="E406" s="78" t="s">
        <v>291</v>
      </c>
      <c r="F406" s="77" t="s">
        <v>157</v>
      </c>
      <c r="G406" s="38">
        <v>4615</v>
      </c>
      <c r="H406" s="38">
        <v>147</v>
      </c>
      <c r="I406" s="42"/>
      <c r="J406" s="42"/>
      <c r="K406" s="42"/>
      <c r="L406" s="38">
        <f>G406-H406+I406</f>
        <v>4468</v>
      </c>
      <c r="M406" s="95"/>
      <c r="N406" s="38"/>
      <c r="O406" s="206"/>
    </row>
    <row r="407" spans="1:15" s="10" customFormat="1" ht="51" customHeight="1" thickBot="1">
      <c r="A407" s="5" t="s">
        <v>693</v>
      </c>
      <c r="B407" s="5">
        <v>1</v>
      </c>
      <c r="C407" s="5">
        <v>1</v>
      </c>
      <c r="D407" s="5"/>
      <c r="E407" s="149" t="s">
        <v>260</v>
      </c>
      <c r="F407" s="32" t="s">
        <v>157</v>
      </c>
      <c r="G407" s="38">
        <v>4615</v>
      </c>
      <c r="H407" s="38">
        <v>147</v>
      </c>
      <c r="I407" s="38"/>
      <c r="J407" s="38"/>
      <c r="K407" s="38"/>
      <c r="L407" s="38">
        <f>G407-H407+I407</f>
        <v>4468</v>
      </c>
      <c r="M407" s="95"/>
      <c r="N407" s="38"/>
      <c r="O407" s="206"/>
    </row>
    <row r="408" spans="1:15" s="10" customFormat="1" ht="51" customHeight="1" thickBot="1">
      <c r="A408" s="5" t="s">
        <v>694</v>
      </c>
      <c r="B408" s="5">
        <v>1</v>
      </c>
      <c r="C408" s="5">
        <v>1</v>
      </c>
      <c r="D408" s="5"/>
      <c r="E408" s="149" t="s">
        <v>373</v>
      </c>
      <c r="F408" s="32" t="s">
        <v>157</v>
      </c>
      <c r="G408" s="38">
        <v>4615</v>
      </c>
      <c r="H408" s="38">
        <v>147</v>
      </c>
      <c r="I408" s="38"/>
      <c r="J408" s="38"/>
      <c r="K408" s="38"/>
      <c r="L408" s="38">
        <f>G408-H408+I408</f>
        <v>4468</v>
      </c>
      <c r="M408" s="95"/>
      <c r="N408" s="38"/>
      <c r="O408" s="206"/>
    </row>
    <row r="409" spans="1:15" s="10" customFormat="1" ht="51" customHeight="1" thickBot="1">
      <c r="A409" s="5" t="s">
        <v>695</v>
      </c>
      <c r="B409" s="5">
        <v>1</v>
      </c>
      <c r="C409" s="5">
        <v>1</v>
      </c>
      <c r="D409" s="5"/>
      <c r="E409" s="149" t="s">
        <v>358</v>
      </c>
      <c r="F409" s="32" t="s">
        <v>157</v>
      </c>
      <c r="G409" s="38">
        <v>4615</v>
      </c>
      <c r="H409" s="38">
        <v>147</v>
      </c>
      <c r="I409" s="38"/>
      <c r="J409" s="38"/>
      <c r="K409" s="38"/>
      <c r="L409" s="38">
        <f>G409-H409+I409</f>
        <v>4468</v>
      </c>
      <c r="M409" s="95"/>
      <c r="N409" s="38"/>
      <c r="O409" s="206"/>
    </row>
    <row r="410" spans="1:15" s="10" customFormat="1" ht="51" customHeight="1" thickBot="1">
      <c r="A410" s="5" t="s">
        <v>696</v>
      </c>
      <c r="B410" s="5">
        <v>1</v>
      </c>
      <c r="C410" s="5">
        <v>1</v>
      </c>
      <c r="D410" s="5"/>
      <c r="E410" s="50" t="s">
        <v>79</v>
      </c>
      <c r="F410" s="77" t="s">
        <v>157</v>
      </c>
      <c r="G410" s="42">
        <v>5530</v>
      </c>
      <c r="H410" s="42">
        <v>175</v>
      </c>
      <c r="I410" s="42"/>
      <c r="J410" s="42"/>
      <c r="K410" s="42"/>
      <c r="L410" s="42">
        <f>G410-H410+I410+J410+K410</f>
        <v>5355</v>
      </c>
      <c r="M410" s="44"/>
      <c r="N410" s="38"/>
      <c r="O410" s="206"/>
    </row>
    <row r="411" spans="1:15" s="10" customFormat="1" ht="51" customHeight="1" thickBot="1">
      <c r="A411" s="5" t="s">
        <v>697</v>
      </c>
      <c r="B411" s="5">
        <v>1</v>
      </c>
      <c r="C411" s="5">
        <v>1</v>
      </c>
      <c r="D411" s="5"/>
      <c r="E411" s="78" t="s">
        <v>81</v>
      </c>
      <c r="F411" s="77" t="s">
        <v>389</v>
      </c>
      <c r="G411" s="42">
        <v>5030</v>
      </c>
      <c r="H411" s="42">
        <v>95</v>
      </c>
      <c r="I411" s="42"/>
      <c r="J411" s="42"/>
      <c r="K411" s="42"/>
      <c r="L411" s="42">
        <f>G411-H411+I411+J411+K411</f>
        <v>4935</v>
      </c>
      <c r="M411" s="44"/>
      <c r="N411" s="38"/>
      <c r="O411" s="206"/>
    </row>
    <row r="412" spans="1:15" s="10" customFormat="1" ht="51" customHeight="1" thickBot="1">
      <c r="A412" s="5" t="s">
        <v>698</v>
      </c>
      <c r="B412" s="5">
        <v>1</v>
      </c>
      <c r="C412" s="5"/>
      <c r="D412" s="5">
        <v>1</v>
      </c>
      <c r="E412" s="78" t="s">
        <v>352</v>
      </c>
      <c r="F412" s="77" t="s">
        <v>389</v>
      </c>
      <c r="G412" s="42">
        <v>5030</v>
      </c>
      <c r="H412" s="42">
        <v>95</v>
      </c>
      <c r="I412" s="42"/>
      <c r="J412" s="42"/>
      <c r="K412" s="42"/>
      <c r="L412" s="42">
        <f>G412-H412+I412+J412+K412</f>
        <v>4935</v>
      </c>
      <c r="M412" s="11"/>
      <c r="N412" s="38"/>
      <c r="O412" s="206"/>
    </row>
    <row r="413" spans="1:14" s="10" customFormat="1" ht="25.5" customHeight="1" thickTop="1">
      <c r="A413" s="140"/>
      <c r="B413" s="181">
        <f>SUM(B405:B412)</f>
        <v>8</v>
      </c>
      <c r="C413" s="181">
        <f>SUM(C405:C412)</f>
        <v>7</v>
      </c>
      <c r="D413" s="181">
        <f>SUM(D405:D412)</f>
        <v>1</v>
      </c>
      <c r="E413" s="140"/>
      <c r="F413" s="110" t="s">
        <v>7</v>
      </c>
      <c r="G413" s="120">
        <f aca="true" t="shared" si="31" ref="G413:L413">SUM(G405:G412)</f>
        <v>38665</v>
      </c>
      <c r="H413" s="120">
        <f t="shared" si="31"/>
        <v>1100</v>
      </c>
      <c r="I413" s="120">
        <f t="shared" si="31"/>
        <v>0</v>
      </c>
      <c r="J413" s="120">
        <f t="shared" si="31"/>
        <v>0</v>
      </c>
      <c r="K413" s="120">
        <f t="shared" si="31"/>
        <v>0</v>
      </c>
      <c r="L413" s="120">
        <f t="shared" si="31"/>
        <v>37565</v>
      </c>
      <c r="M413" s="140"/>
      <c r="N413" s="38"/>
    </row>
    <row r="414" spans="1:14" s="15" customFormat="1" ht="15" customHeight="1">
      <c r="A414" s="272" t="s">
        <v>10</v>
      </c>
      <c r="B414" s="272"/>
      <c r="C414" s="272"/>
      <c r="D414" s="272"/>
      <c r="E414" s="272"/>
      <c r="F414" s="272"/>
      <c r="G414" s="272"/>
      <c r="H414" s="272"/>
      <c r="I414" s="272"/>
      <c r="J414" s="272"/>
      <c r="K414" s="272"/>
      <c r="L414" s="272"/>
      <c r="M414" s="272"/>
      <c r="N414" s="38"/>
    </row>
    <row r="415" spans="1:14" ht="15" customHeight="1">
      <c r="A415" s="272" t="s">
        <v>450</v>
      </c>
      <c r="B415" s="272"/>
      <c r="C415" s="272"/>
      <c r="D415" s="272"/>
      <c r="E415" s="272"/>
      <c r="F415" s="272"/>
      <c r="G415" s="272"/>
      <c r="H415" s="272"/>
      <c r="I415" s="272"/>
      <c r="J415" s="272"/>
      <c r="K415" s="272"/>
      <c r="L415" s="272"/>
      <c r="M415" s="272"/>
      <c r="N415" s="38"/>
    </row>
    <row r="416" spans="1:14" ht="15" customHeight="1">
      <c r="A416" s="272" t="str">
        <f>A3</f>
        <v>Nómina que corresponde a la 1RA (primera) quincena del mes de Enero de 2019.</v>
      </c>
      <c r="B416" s="272"/>
      <c r="C416" s="272"/>
      <c r="D416" s="272"/>
      <c r="E416" s="272"/>
      <c r="F416" s="272"/>
      <c r="G416" s="272"/>
      <c r="H416" s="272"/>
      <c r="I416" s="272"/>
      <c r="J416" s="272"/>
      <c r="K416" s="272"/>
      <c r="L416" s="272"/>
      <c r="M416" s="272"/>
      <c r="N416" s="38"/>
    </row>
    <row r="417" spans="1:14" ht="15" customHeight="1">
      <c r="A417" s="273" t="s">
        <v>161</v>
      </c>
      <c r="B417" s="273"/>
      <c r="C417" s="273"/>
      <c r="D417" s="273"/>
      <c r="E417" s="273"/>
      <c r="F417" s="273"/>
      <c r="G417" s="273"/>
      <c r="H417" s="273"/>
      <c r="I417" s="273"/>
      <c r="J417" s="273"/>
      <c r="K417" s="273"/>
      <c r="L417" s="273"/>
      <c r="M417" s="273"/>
      <c r="N417" s="38"/>
    </row>
    <row r="418" spans="1:14" ht="24.75" customHeight="1">
      <c r="A418" s="49" t="s">
        <v>8</v>
      </c>
      <c r="B418" s="45" t="s">
        <v>25</v>
      </c>
      <c r="C418" s="45" t="s">
        <v>19</v>
      </c>
      <c r="D418" s="45" t="s">
        <v>20</v>
      </c>
      <c r="E418" s="49" t="s">
        <v>0</v>
      </c>
      <c r="F418" s="49" t="s">
        <v>1</v>
      </c>
      <c r="G418" s="49" t="s">
        <v>2</v>
      </c>
      <c r="H418" s="49" t="s">
        <v>3</v>
      </c>
      <c r="I418" s="49" t="s">
        <v>4</v>
      </c>
      <c r="J418" s="82" t="s">
        <v>76</v>
      </c>
      <c r="K418" s="189" t="s">
        <v>317</v>
      </c>
      <c r="L418" s="49" t="s">
        <v>5</v>
      </c>
      <c r="M418" s="157" t="s">
        <v>6</v>
      </c>
      <c r="N418" s="38"/>
    </row>
    <row r="419" spans="1:15" ht="45" customHeight="1" thickBot="1">
      <c r="A419" s="55" t="s">
        <v>699</v>
      </c>
      <c r="B419" s="55">
        <v>1</v>
      </c>
      <c r="C419" s="55">
        <v>1</v>
      </c>
      <c r="D419" s="55"/>
      <c r="E419" s="261" t="s">
        <v>462</v>
      </c>
      <c r="F419" s="74" t="s">
        <v>461</v>
      </c>
      <c r="G419" s="70">
        <v>6070</v>
      </c>
      <c r="H419" s="56">
        <v>210</v>
      </c>
      <c r="I419" s="56"/>
      <c r="J419" s="56"/>
      <c r="K419" s="56"/>
      <c r="L419" s="56">
        <f aca="true" t="shared" si="32" ref="L419:L424">G419-H419+I419</f>
        <v>5860</v>
      </c>
      <c r="M419" s="75"/>
      <c r="N419" s="38"/>
      <c r="O419" s="206"/>
    </row>
    <row r="420" spans="1:15" ht="45" customHeight="1" thickBot="1">
      <c r="A420" s="55" t="s">
        <v>700</v>
      </c>
      <c r="B420" s="5">
        <v>1</v>
      </c>
      <c r="C420" s="5"/>
      <c r="D420" s="5">
        <v>1</v>
      </c>
      <c r="E420" s="30" t="s">
        <v>162</v>
      </c>
      <c r="F420" s="32" t="s">
        <v>12</v>
      </c>
      <c r="G420" s="38">
        <v>3215</v>
      </c>
      <c r="H420" s="73"/>
      <c r="I420" s="38">
        <v>129</v>
      </c>
      <c r="J420" s="38"/>
      <c r="K420" s="38"/>
      <c r="L420" s="38">
        <f t="shared" si="32"/>
        <v>3344</v>
      </c>
      <c r="M420" s="12"/>
      <c r="N420" s="38"/>
      <c r="O420" s="206"/>
    </row>
    <row r="421" spans="1:15" ht="45" customHeight="1" thickBot="1">
      <c r="A421" s="55" t="s">
        <v>701</v>
      </c>
      <c r="B421" s="5">
        <v>1</v>
      </c>
      <c r="C421" s="5">
        <v>1</v>
      </c>
      <c r="D421" s="5"/>
      <c r="E421" s="30" t="s">
        <v>276</v>
      </c>
      <c r="F421" s="31" t="s">
        <v>271</v>
      </c>
      <c r="G421" s="38">
        <v>4940</v>
      </c>
      <c r="H421" s="35">
        <v>258</v>
      </c>
      <c r="I421" s="35"/>
      <c r="J421" s="38"/>
      <c r="K421" s="38"/>
      <c r="L421" s="38">
        <f t="shared" si="32"/>
        <v>4682</v>
      </c>
      <c r="M421" s="12"/>
      <c r="N421" s="38"/>
      <c r="O421" s="206"/>
    </row>
    <row r="422" spans="1:15" ht="45" customHeight="1" thickBot="1">
      <c r="A422" s="55" t="s">
        <v>702</v>
      </c>
      <c r="B422" s="5">
        <v>1</v>
      </c>
      <c r="C422" s="5">
        <v>1</v>
      </c>
      <c r="D422" s="5"/>
      <c r="E422" s="30" t="s">
        <v>279</v>
      </c>
      <c r="F422" s="31" t="s">
        <v>114</v>
      </c>
      <c r="G422" s="38">
        <v>3250</v>
      </c>
      <c r="H422" s="38"/>
      <c r="I422" s="38">
        <v>154</v>
      </c>
      <c r="J422" s="38"/>
      <c r="K422" s="38"/>
      <c r="L422" s="38">
        <f t="shared" si="32"/>
        <v>3404</v>
      </c>
      <c r="M422" s="12"/>
      <c r="N422" s="38"/>
      <c r="O422" s="206"/>
    </row>
    <row r="423" spans="1:15" ht="45" customHeight="1" thickBot="1">
      <c r="A423" s="55" t="s">
        <v>703</v>
      </c>
      <c r="B423" s="5">
        <v>1</v>
      </c>
      <c r="C423" s="5">
        <v>1</v>
      </c>
      <c r="D423" s="5"/>
      <c r="E423" s="30" t="s">
        <v>265</v>
      </c>
      <c r="F423" s="151" t="s">
        <v>266</v>
      </c>
      <c r="G423" s="38">
        <v>3250</v>
      </c>
      <c r="H423" s="38"/>
      <c r="I423" s="38">
        <v>154</v>
      </c>
      <c r="J423" s="38"/>
      <c r="K423" s="38"/>
      <c r="L423" s="38">
        <f t="shared" si="32"/>
        <v>3404</v>
      </c>
      <c r="M423" s="12"/>
      <c r="N423" s="38"/>
      <c r="O423" s="206"/>
    </row>
    <row r="424" spans="1:15" ht="45" customHeight="1" thickBot="1">
      <c r="A424" s="55" t="s">
        <v>704</v>
      </c>
      <c r="B424" s="5">
        <v>1</v>
      </c>
      <c r="C424" s="5">
        <v>1</v>
      </c>
      <c r="D424" s="5"/>
      <c r="E424" s="30" t="s">
        <v>127</v>
      </c>
      <c r="F424" s="151" t="s">
        <v>165</v>
      </c>
      <c r="G424" s="38">
        <v>3550</v>
      </c>
      <c r="H424" s="38"/>
      <c r="I424" s="38">
        <v>120</v>
      </c>
      <c r="J424" s="38"/>
      <c r="K424" s="38"/>
      <c r="L424" s="38">
        <f t="shared" si="32"/>
        <v>3670</v>
      </c>
      <c r="M424" s="97"/>
      <c r="N424" s="38"/>
      <c r="O424" s="206"/>
    </row>
    <row r="425" spans="1:15" ht="45" customHeight="1" thickBot="1">
      <c r="A425" s="55" t="s">
        <v>705</v>
      </c>
      <c r="B425" s="5">
        <v>1</v>
      </c>
      <c r="C425" s="5">
        <v>1</v>
      </c>
      <c r="D425" s="5"/>
      <c r="E425" s="220" t="s">
        <v>344</v>
      </c>
      <c r="F425" s="156" t="s">
        <v>384</v>
      </c>
      <c r="G425" s="38">
        <v>2940</v>
      </c>
      <c r="H425" s="38"/>
      <c r="I425" s="38">
        <v>95</v>
      </c>
      <c r="J425" s="38"/>
      <c r="K425" s="38"/>
      <c r="L425" s="38">
        <f>G425-H425+I425+J425+K425</f>
        <v>3035</v>
      </c>
      <c r="M425" s="9"/>
      <c r="N425" s="38"/>
      <c r="O425" s="206"/>
    </row>
    <row r="426" spans="1:15" ht="45" customHeight="1" thickBot="1">
      <c r="A426" s="55" t="s">
        <v>706</v>
      </c>
      <c r="B426" s="5">
        <v>1</v>
      </c>
      <c r="C426" s="5"/>
      <c r="D426" s="5">
        <v>1</v>
      </c>
      <c r="E426" s="41" t="s">
        <v>420</v>
      </c>
      <c r="F426" s="156" t="s">
        <v>36</v>
      </c>
      <c r="G426" s="235">
        <v>4105</v>
      </c>
      <c r="H426" s="235"/>
      <c r="I426" s="235">
        <v>90</v>
      </c>
      <c r="J426" s="235"/>
      <c r="K426" s="235"/>
      <c r="L426" s="235">
        <f>G426-H426+I426+J426+K426</f>
        <v>4195</v>
      </c>
      <c r="M426" s="234"/>
      <c r="N426" s="38"/>
      <c r="O426" s="206"/>
    </row>
    <row r="427" spans="1:14" ht="25.5" customHeight="1">
      <c r="A427" s="141"/>
      <c r="B427" s="110">
        <f>SUM(B419:B426)</f>
        <v>8</v>
      </c>
      <c r="C427" s="110">
        <f>SUM(C419:C426)</f>
        <v>6</v>
      </c>
      <c r="D427" s="110">
        <f>SUM(D419:D426)</f>
        <v>2</v>
      </c>
      <c r="E427" s="141"/>
      <c r="F427" s="110" t="s">
        <v>7</v>
      </c>
      <c r="G427" s="108">
        <f>SUM(G419:G426)</f>
        <v>31320</v>
      </c>
      <c r="H427" s="108">
        <f>SUM(H419:H426)</f>
        <v>468</v>
      </c>
      <c r="I427" s="108">
        <f>SUM(I419:I426)</f>
        <v>742</v>
      </c>
      <c r="J427" s="108">
        <f>SUM(J419:J424)</f>
        <v>0</v>
      </c>
      <c r="K427" s="108">
        <f>SUM(K419:K424)</f>
        <v>0</v>
      </c>
      <c r="L427" s="108">
        <f>SUM(L419:L426)</f>
        <v>31594</v>
      </c>
      <c r="M427" s="153"/>
      <c r="N427" s="38"/>
    </row>
    <row r="428" spans="1:14" ht="15" customHeight="1">
      <c r="A428" s="272" t="s">
        <v>10</v>
      </c>
      <c r="B428" s="272"/>
      <c r="C428" s="272"/>
      <c r="D428" s="272"/>
      <c r="E428" s="272"/>
      <c r="F428" s="272"/>
      <c r="G428" s="272"/>
      <c r="H428" s="272"/>
      <c r="I428" s="272"/>
      <c r="J428" s="272"/>
      <c r="K428" s="272"/>
      <c r="L428" s="272"/>
      <c r="M428" s="272"/>
      <c r="N428" s="38"/>
    </row>
    <row r="429" spans="1:14" ht="15" customHeight="1">
      <c r="A429" s="272" t="s">
        <v>450</v>
      </c>
      <c r="B429" s="272"/>
      <c r="C429" s="272"/>
      <c r="D429" s="272"/>
      <c r="E429" s="272"/>
      <c r="F429" s="272"/>
      <c r="G429" s="272"/>
      <c r="H429" s="272"/>
      <c r="I429" s="272"/>
      <c r="J429" s="272"/>
      <c r="K429" s="272"/>
      <c r="L429" s="272"/>
      <c r="M429" s="272"/>
      <c r="N429" s="38"/>
    </row>
    <row r="430" spans="1:14" ht="15" customHeight="1">
      <c r="A430" s="272" t="str">
        <f>A3</f>
        <v>Nómina que corresponde a la 1RA (primera) quincena del mes de Enero de 2019.</v>
      </c>
      <c r="B430" s="272"/>
      <c r="C430" s="272"/>
      <c r="D430" s="272"/>
      <c r="E430" s="272"/>
      <c r="F430" s="272"/>
      <c r="G430" s="272"/>
      <c r="H430" s="272"/>
      <c r="I430" s="272"/>
      <c r="J430" s="272"/>
      <c r="K430" s="272"/>
      <c r="L430" s="272"/>
      <c r="M430" s="272"/>
      <c r="N430" s="38"/>
    </row>
    <row r="431" spans="1:14" ht="15" customHeight="1">
      <c r="A431" s="273" t="s">
        <v>163</v>
      </c>
      <c r="B431" s="273"/>
      <c r="C431" s="273"/>
      <c r="D431" s="273"/>
      <c r="E431" s="273"/>
      <c r="F431" s="273"/>
      <c r="G431" s="273"/>
      <c r="H431" s="273"/>
      <c r="I431" s="273"/>
      <c r="J431" s="273"/>
      <c r="K431" s="273"/>
      <c r="L431" s="273"/>
      <c r="M431" s="273"/>
      <c r="N431" s="38"/>
    </row>
    <row r="432" spans="1:14" ht="24.75" customHeight="1">
      <c r="A432" s="49" t="s">
        <v>8</v>
      </c>
      <c r="B432" s="45" t="s">
        <v>25</v>
      </c>
      <c r="C432" s="45" t="s">
        <v>19</v>
      </c>
      <c r="D432" s="45" t="s">
        <v>20</v>
      </c>
      <c r="E432" s="49" t="s">
        <v>0</v>
      </c>
      <c r="F432" s="49" t="s">
        <v>1</v>
      </c>
      <c r="G432" s="49" t="s">
        <v>2</v>
      </c>
      <c r="H432" s="49" t="s">
        <v>3</v>
      </c>
      <c r="I432" s="49" t="s">
        <v>4</v>
      </c>
      <c r="J432" s="82" t="s">
        <v>76</v>
      </c>
      <c r="K432" s="189" t="s">
        <v>317</v>
      </c>
      <c r="L432" s="49" t="s">
        <v>5</v>
      </c>
      <c r="M432" s="49" t="s">
        <v>6</v>
      </c>
      <c r="N432" s="38"/>
    </row>
    <row r="433" spans="1:15" ht="44.25" customHeight="1" thickBot="1">
      <c r="A433" s="55" t="s">
        <v>707</v>
      </c>
      <c r="B433" s="55">
        <v>1</v>
      </c>
      <c r="C433" s="55">
        <v>1</v>
      </c>
      <c r="D433" s="55"/>
      <c r="E433" s="58" t="s">
        <v>475</v>
      </c>
      <c r="F433" s="74" t="s">
        <v>461</v>
      </c>
      <c r="G433" s="70">
        <v>6070</v>
      </c>
      <c r="H433" s="56">
        <v>210</v>
      </c>
      <c r="I433" s="56"/>
      <c r="J433" s="56"/>
      <c r="K433" s="56"/>
      <c r="L433" s="56">
        <f>G433-H433+I433</f>
        <v>5860</v>
      </c>
      <c r="M433" s="100"/>
      <c r="N433" s="38"/>
      <c r="O433" s="206"/>
    </row>
    <row r="434" spans="1:15" ht="51" customHeight="1" thickBot="1">
      <c r="A434" s="55" t="s">
        <v>708</v>
      </c>
      <c r="B434" s="8">
        <v>1</v>
      </c>
      <c r="C434" s="8"/>
      <c r="D434" s="8">
        <v>1</v>
      </c>
      <c r="E434" s="50" t="s">
        <v>167</v>
      </c>
      <c r="F434" s="63" t="s">
        <v>164</v>
      </c>
      <c r="G434" s="38">
        <v>3945</v>
      </c>
      <c r="H434" s="54"/>
      <c r="I434" s="35">
        <v>90</v>
      </c>
      <c r="J434" s="35"/>
      <c r="K434" s="35"/>
      <c r="L434" s="35">
        <f aca="true" t="shared" si="33" ref="L434:L441">G434-H434+I434</f>
        <v>4035</v>
      </c>
      <c r="M434" s="95"/>
      <c r="N434" s="38"/>
      <c r="O434" s="206"/>
    </row>
    <row r="435" spans="1:15" ht="51" customHeight="1" thickBot="1">
      <c r="A435" s="55" t="s">
        <v>709</v>
      </c>
      <c r="B435" s="8">
        <v>1</v>
      </c>
      <c r="C435" s="8"/>
      <c r="D435" s="8">
        <v>1</v>
      </c>
      <c r="E435" s="98" t="s">
        <v>168</v>
      </c>
      <c r="F435" s="63" t="s">
        <v>357</v>
      </c>
      <c r="G435" s="38">
        <v>4940</v>
      </c>
      <c r="H435" s="35">
        <v>258</v>
      </c>
      <c r="I435" s="54"/>
      <c r="J435" s="54"/>
      <c r="K435" s="54"/>
      <c r="L435" s="35">
        <f t="shared" si="33"/>
        <v>4682</v>
      </c>
      <c r="M435" s="95"/>
      <c r="N435" s="38"/>
      <c r="O435" s="206"/>
    </row>
    <row r="436" spans="1:15" ht="51" customHeight="1" thickBot="1">
      <c r="A436" s="55" t="s">
        <v>710</v>
      </c>
      <c r="B436" s="5">
        <v>1</v>
      </c>
      <c r="C436" s="5">
        <v>1</v>
      </c>
      <c r="D436" s="5"/>
      <c r="E436" s="30" t="s">
        <v>169</v>
      </c>
      <c r="F436" s="34" t="s">
        <v>114</v>
      </c>
      <c r="G436" s="38">
        <v>3430</v>
      </c>
      <c r="H436" s="38"/>
      <c r="I436" s="38">
        <v>129</v>
      </c>
      <c r="J436" s="38"/>
      <c r="K436" s="38"/>
      <c r="L436" s="35">
        <f t="shared" si="33"/>
        <v>3559</v>
      </c>
      <c r="M436" s="95"/>
      <c r="N436" s="38"/>
      <c r="O436" s="206"/>
    </row>
    <row r="437" spans="1:15" ht="51" customHeight="1" thickBot="1">
      <c r="A437" s="55" t="s">
        <v>711</v>
      </c>
      <c r="B437" s="5">
        <v>1</v>
      </c>
      <c r="C437" s="5">
        <v>1</v>
      </c>
      <c r="D437" s="5"/>
      <c r="E437" s="30" t="s">
        <v>170</v>
      </c>
      <c r="F437" s="34" t="s">
        <v>165</v>
      </c>
      <c r="G437" s="38">
        <v>4020</v>
      </c>
      <c r="H437" s="35"/>
      <c r="I437" s="35">
        <v>90</v>
      </c>
      <c r="J437" s="35"/>
      <c r="K437" s="35"/>
      <c r="L437" s="35">
        <f t="shared" si="33"/>
        <v>4110</v>
      </c>
      <c r="M437" s="95"/>
      <c r="N437" s="38"/>
      <c r="O437" s="206"/>
    </row>
    <row r="438" spans="1:15" ht="51" customHeight="1" thickBot="1">
      <c r="A438" s="55" t="s">
        <v>712</v>
      </c>
      <c r="B438" s="5">
        <v>1</v>
      </c>
      <c r="C438" s="5">
        <v>1</v>
      </c>
      <c r="D438" s="5"/>
      <c r="E438" s="30" t="s">
        <v>171</v>
      </c>
      <c r="F438" s="34" t="s">
        <v>131</v>
      </c>
      <c r="G438" s="38">
        <v>4020</v>
      </c>
      <c r="H438" s="35"/>
      <c r="I438" s="35">
        <v>90</v>
      </c>
      <c r="J438" s="35"/>
      <c r="K438" s="35"/>
      <c r="L438" s="35">
        <f t="shared" si="33"/>
        <v>4110</v>
      </c>
      <c r="M438" s="95"/>
      <c r="N438" s="38"/>
      <c r="O438" s="206"/>
    </row>
    <row r="439" spans="1:15" ht="51" customHeight="1" thickBot="1">
      <c r="A439" s="55" t="s">
        <v>713</v>
      </c>
      <c r="B439" s="5">
        <v>1</v>
      </c>
      <c r="C439" s="5">
        <v>1</v>
      </c>
      <c r="D439" s="5"/>
      <c r="E439" s="30" t="s">
        <v>172</v>
      </c>
      <c r="F439" s="31" t="s">
        <v>143</v>
      </c>
      <c r="G439" s="38">
        <v>3465</v>
      </c>
      <c r="H439" s="38"/>
      <c r="I439" s="38">
        <v>129</v>
      </c>
      <c r="J439" s="38"/>
      <c r="K439" s="38"/>
      <c r="L439" s="35">
        <f t="shared" si="33"/>
        <v>3594</v>
      </c>
      <c r="M439" s="95"/>
      <c r="N439" s="38"/>
      <c r="O439" s="206"/>
    </row>
    <row r="440" spans="1:15" ht="51" customHeight="1" thickBot="1">
      <c r="A440" s="55" t="s">
        <v>714</v>
      </c>
      <c r="B440" s="5">
        <v>1</v>
      </c>
      <c r="C440" s="5">
        <v>1</v>
      </c>
      <c r="D440" s="5"/>
      <c r="E440" s="30" t="s">
        <v>251</v>
      </c>
      <c r="F440" s="31" t="s">
        <v>114</v>
      </c>
      <c r="G440" s="35">
        <v>3430</v>
      </c>
      <c r="H440" s="35"/>
      <c r="I440" s="35">
        <v>129</v>
      </c>
      <c r="J440" s="35"/>
      <c r="K440" s="35"/>
      <c r="L440" s="38">
        <f t="shared" si="33"/>
        <v>3559</v>
      </c>
      <c r="M440" s="95"/>
      <c r="N440" s="38"/>
      <c r="O440" s="206"/>
    </row>
    <row r="441" spans="1:15" ht="51" customHeight="1" thickBot="1">
      <c r="A441" s="55" t="s">
        <v>715</v>
      </c>
      <c r="B441" s="5">
        <v>1</v>
      </c>
      <c r="C441" s="5">
        <v>1</v>
      </c>
      <c r="D441" s="5"/>
      <c r="E441" s="81" t="s">
        <v>336</v>
      </c>
      <c r="F441" s="34" t="s">
        <v>350</v>
      </c>
      <c r="G441" s="148">
        <v>3430</v>
      </c>
      <c r="H441" s="148"/>
      <c r="I441" s="148">
        <v>129</v>
      </c>
      <c r="J441" s="148"/>
      <c r="K441" s="148"/>
      <c r="L441" s="148">
        <f t="shared" si="33"/>
        <v>3559</v>
      </c>
      <c r="M441" s="95"/>
      <c r="N441" s="38"/>
      <c r="O441" s="206"/>
    </row>
    <row r="442" spans="1:13" ht="25.5" customHeight="1" thickTop="1">
      <c r="A442" s="114"/>
      <c r="B442" s="110">
        <f>SUM(B433:B441)</f>
        <v>9</v>
      </c>
      <c r="C442" s="110">
        <f>SUM(C433:C441)</f>
        <v>7</v>
      </c>
      <c r="D442" s="110">
        <f>SUM(D433:D441)</f>
        <v>2</v>
      </c>
      <c r="E442" s="115"/>
      <c r="F442" s="142" t="s">
        <v>7</v>
      </c>
      <c r="G442" s="108">
        <f aca="true" t="shared" si="34" ref="G442:L442">SUM(G433:G441)</f>
        <v>36750</v>
      </c>
      <c r="H442" s="108">
        <f t="shared" si="34"/>
        <v>468</v>
      </c>
      <c r="I442" s="108">
        <f t="shared" si="34"/>
        <v>786</v>
      </c>
      <c r="J442" s="108">
        <f t="shared" si="34"/>
        <v>0</v>
      </c>
      <c r="K442" s="108">
        <f t="shared" si="34"/>
        <v>0</v>
      </c>
      <c r="L442" s="108">
        <f t="shared" si="34"/>
        <v>37068</v>
      </c>
      <c r="M442" s="140"/>
    </row>
    <row r="443" spans="1:13" ht="15" customHeight="1">
      <c r="A443" s="272" t="s">
        <v>10</v>
      </c>
      <c r="B443" s="272"/>
      <c r="C443" s="272"/>
      <c r="D443" s="272"/>
      <c r="E443" s="272"/>
      <c r="F443" s="272"/>
      <c r="G443" s="272"/>
      <c r="H443" s="272"/>
      <c r="I443" s="272"/>
      <c r="J443" s="272"/>
      <c r="K443" s="272"/>
      <c r="L443" s="272"/>
      <c r="M443" s="272"/>
    </row>
    <row r="444" spans="1:13" ht="15" customHeight="1">
      <c r="A444" s="272" t="s">
        <v>450</v>
      </c>
      <c r="B444" s="272"/>
      <c r="C444" s="272"/>
      <c r="D444" s="272"/>
      <c r="E444" s="272"/>
      <c r="F444" s="272"/>
      <c r="G444" s="272"/>
      <c r="H444" s="272"/>
      <c r="I444" s="272"/>
      <c r="J444" s="272"/>
      <c r="K444" s="272"/>
      <c r="L444" s="272"/>
      <c r="M444" s="272"/>
    </row>
    <row r="445" spans="1:13" ht="15" customHeight="1">
      <c r="A445" s="272" t="str">
        <f>A3</f>
        <v>Nómina que corresponde a la 1RA (primera) quincena del mes de Enero de 2019.</v>
      </c>
      <c r="B445" s="272"/>
      <c r="C445" s="272"/>
      <c r="D445" s="272"/>
      <c r="E445" s="272"/>
      <c r="F445" s="272"/>
      <c r="G445" s="272"/>
      <c r="H445" s="272"/>
      <c r="I445" s="272"/>
      <c r="J445" s="272"/>
      <c r="K445" s="272"/>
      <c r="L445" s="272"/>
      <c r="M445" s="272"/>
    </row>
    <row r="446" spans="1:13" ht="15" customHeight="1">
      <c r="A446" s="273" t="s">
        <v>174</v>
      </c>
      <c r="B446" s="273"/>
      <c r="C446" s="273"/>
      <c r="D446" s="273"/>
      <c r="E446" s="273"/>
      <c r="F446" s="273"/>
      <c r="G446" s="273"/>
      <c r="H446" s="273"/>
      <c r="I446" s="273"/>
      <c r="J446" s="273"/>
      <c r="K446" s="273"/>
      <c r="L446" s="273"/>
      <c r="M446" s="273"/>
    </row>
    <row r="447" spans="1:13" ht="18.75" customHeight="1">
      <c r="A447" s="49" t="s">
        <v>8</v>
      </c>
      <c r="B447" s="45" t="s">
        <v>25</v>
      </c>
      <c r="C447" s="45" t="s">
        <v>19</v>
      </c>
      <c r="D447" s="45" t="s">
        <v>20</v>
      </c>
      <c r="E447" s="49" t="s">
        <v>0</v>
      </c>
      <c r="F447" s="49" t="s">
        <v>1</v>
      </c>
      <c r="G447" s="49" t="s">
        <v>2</v>
      </c>
      <c r="H447" s="49" t="s">
        <v>3</v>
      </c>
      <c r="I447" s="49" t="s">
        <v>4</v>
      </c>
      <c r="J447" s="177" t="s">
        <v>76</v>
      </c>
      <c r="K447" s="189" t="s">
        <v>317</v>
      </c>
      <c r="L447" s="49" t="s">
        <v>5</v>
      </c>
      <c r="M447" s="49" t="s">
        <v>6</v>
      </c>
    </row>
    <row r="448" spans="1:15" ht="49.5" customHeight="1" thickBot="1">
      <c r="A448" s="55" t="s">
        <v>716</v>
      </c>
      <c r="B448" s="55">
        <v>1</v>
      </c>
      <c r="C448" s="55">
        <v>1</v>
      </c>
      <c r="D448" s="55"/>
      <c r="E448" s="58" t="s">
        <v>460</v>
      </c>
      <c r="F448" s="74" t="s">
        <v>461</v>
      </c>
      <c r="G448" s="70">
        <v>6070</v>
      </c>
      <c r="H448" s="56">
        <v>210</v>
      </c>
      <c r="I448" s="56"/>
      <c r="J448" s="56"/>
      <c r="K448" s="56"/>
      <c r="L448" s="56">
        <f>G448-H448+I448</f>
        <v>5860</v>
      </c>
      <c r="M448" s="99"/>
      <c r="N448" s="38"/>
      <c r="O448" s="206"/>
    </row>
    <row r="449" spans="1:16" ht="49.5" customHeight="1" thickBot="1">
      <c r="A449" s="55" t="s">
        <v>717</v>
      </c>
      <c r="B449" s="5">
        <v>1</v>
      </c>
      <c r="C449" s="5"/>
      <c r="D449" s="5">
        <v>1</v>
      </c>
      <c r="E449" s="30" t="s">
        <v>272</v>
      </c>
      <c r="F449" s="31" t="s">
        <v>36</v>
      </c>
      <c r="G449" s="38">
        <v>4702</v>
      </c>
      <c r="H449" s="35"/>
      <c r="I449" s="35">
        <v>90</v>
      </c>
      <c r="J449" s="35"/>
      <c r="K449" s="35"/>
      <c r="L449" s="35">
        <f>G449-H449+I449</f>
        <v>4792</v>
      </c>
      <c r="M449" s="12"/>
      <c r="N449" s="38"/>
      <c r="O449" s="206"/>
      <c r="P449" s="269"/>
    </row>
    <row r="450" spans="1:15" ht="49.5" customHeight="1" thickBot="1">
      <c r="A450" s="55" t="s">
        <v>718</v>
      </c>
      <c r="B450" s="5">
        <v>1</v>
      </c>
      <c r="C450" s="5">
        <v>1</v>
      </c>
      <c r="D450" s="5"/>
      <c r="E450" s="30" t="s">
        <v>190</v>
      </c>
      <c r="F450" s="31" t="s">
        <v>160</v>
      </c>
      <c r="G450" s="38">
        <v>5570</v>
      </c>
      <c r="H450" s="35">
        <v>175</v>
      </c>
      <c r="I450" s="35"/>
      <c r="J450" s="35"/>
      <c r="K450" s="35"/>
      <c r="L450" s="35">
        <f aca="true" t="shared" si="35" ref="L450:L461">G450-H450+I450</f>
        <v>5395</v>
      </c>
      <c r="M450" s="12"/>
      <c r="N450" s="38"/>
      <c r="O450" s="206"/>
    </row>
    <row r="451" spans="1:15" ht="49.5" customHeight="1" thickBot="1">
      <c r="A451" s="55" t="s">
        <v>719</v>
      </c>
      <c r="B451" s="5">
        <v>1</v>
      </c>
      <c r="C451" s="5">
        <v>1</v>
      </c>
      <c r="D451" s="5"/>
      <c r="E451" s="30" t="s">
        <v>176</v>
      </c>
      <c r="F451" s="31" t="s">
        <v>175</v>
      </c>
      <c r="G451" s="38">
        <v>3640</v>
      </c>
      <c r="H451" s="35"/>
      <c r="I451" s="35">
        <v>110</v>
      </c>
      <c r="J451" s="35"/>
      <c r="K451" s="35"/>
      <c r="L451" s="35">
        <f t="shared" si="35"/>
        <v>3750</v>
      </c>
      <c r="M451" s="22"/>
      <c r="N451" s="38"/>
      <c r="O451" s="206"/>
    </row>
    <row r="452" spans="1:15" ht="49.5" customHeight="1" thickBot="1">
      <c r="A452" s="55" t="s">
        <v>720</v>
      </c>
      <c r="B452" s="5">
        <v>1</v>
      </c>
      <c r="C452" s="5">
        <v>1</v>
      </c>
      <c r="D452" s="5"/>
      <c r="E452" s="30" t="s">
        <v>177</v>
      </c>
      <c r="F452" s="34" t="s">
        <v>114</v>
      </c>
      <c r="G452" s="38">
        <v>3215</v>
      </c>
      <c r="H452" s="35"/>
      <c r="I452" s="35">
        <v>130</v>
      </c>
      <c r="J452" s="35"/>
      <c r="K452" s="35"/>
      <c r="L452" s="35">
        <f t="shared" si="35"/>
        <v>3345</v>
      </c>
      <c r="M452" s="22"/>
      <c r="N452" s="38"/>
      <c r="O452" s="206"/>
    </row>
    <row r="453" spans="1:15" ht="49.5" customHeight="1" thickBot="1">
      <c r="A453" s="55" t="s">
        <v>721</v>
      </c>
      <c r="B453" s="5">
        <v>1</v>
      </c>
      <c r="C453" s="5">
        <v>1</v>
      </c>
      <c r="D453" s="5"/>
      <c r="E453" s="30" t="s">
        <v>178</v>
      </c>
      <c r="F453" s="34" t="s">
        <v>114</v>
      </c>
      <c r="G453" s="38">
        <v>3215</v>
      </c>
      <c r="H453" s="35"/>
      <c r="I453" s="35">
        <v>130</v>
      </c>
      <c r="J453" s="35"/>
      <c r="K453" s="35"/>
      <c r="L453" s="35">
        <f t="shared" si="35"/>
        <v>3345</v>
      </c>
      <c r="M453" s="22"/>
      <c r="N453" s="38"/>
      <c r="O453" s="206"/>
    </row>
    <row r="454" spans="1:15" ht="49.5" customHeight="1" thickBot="1">
      <c r="A454" s="55" t="s">
        <v>722</v>
      </c>
      <c r="B454" s="5">
        <v>1</v>
      </c>
      <c r="C454" s="5">
        <v>1</v>
      </c>
      <c r="D454" s="5"/>
      <c r="E454" s="30" t="s">
        <v>180</v>
      </c>
      <c r="F454" s="34" t="s">
        <v>165</v>
      </c>
      <c r="G454" s="38">
        <v>3690</v>
      </c>
      <c r="H454" s="35"/>
      <c r="I454" s="35">
        <v>110</v>
      </c>
      <c r="J454" s="35"/>
      <c r="K454" s="35"/>
      <c r="L454" s="35">
        <f t="shared" si="35"/>
        <v>3800</v>
      </c>
      <c r="M454" s="22"/>
      <c r="N454" s="38"/>
      <c r="O454" s="206"/>
    </row>
    <row r="455" spans="1:15" ht="49.5" customHeight="1" thickBot="1">
      <c r="A455" s="55" t="s">
        <v>723</v>
      </c>
      <c r="B455" s="5">
        <v>1</v>
      </c>
      <c r="C455" s="5">
        <v>1</v>
      </c>
      <c r="D455" s="5"/>
      <c r="E455" s="81" t="s">
        <v>191</v>
      </c>
      <c r="F455" s="85" t="s">
        <v>166</v>
      </c>
      <c r="G455" s="38">
        <v>3640</v>
      </c>
      <c r="H455" s="38"/>
      <c r="I455" s="38">
        <v>110</v>
      </c>
      <c r="J455" s="38"/>
      <c r="K455" s="38"/>
      <c r="L455" s="35">
        <f t="shared" si="35"/>
        <v>3750</v>
      </c>
      <c r="M455" s="22"/>
      <c r="N455" s="38"/>
      <c r="O455" s="206"/>
    </row>
    <row r="456" spans="1:15" ht="49.5" customHeight="1" thickBot="1">
      <c r="A456" s="55" t="s">
        <v>724</v>
      </c>
      <c r="B456" s="5">
        <v>1</v>
      </c>
      <c r="C456" s="5"/>
      <c r="D456" s="5">
        <v>1</v>
      </c>
      <c r="E456" s="81" t="s">
        <v>280</v>
      </c>
      <c r="F456" s="85" t="s">
        <v>44</v>
      </c>
      <c r="G456" s="38">
        <v>1720</v>
      </c>
      <c r="H456" s="38"/>
      <c r="I456" s="38">
        <v>120</v>
      </c>
      <c r="J456" s="38"/>
      <c r="K456" s="38"/>
      <c r="L456" s="35">
        <f t="shared" si="35"/>
        <v>1840</v>
      </c>
      <c r="M456" s="22"/>
      <c r="N456" s="38"/>
      <c r="O456" s="206"/>
    </row>
    <row r="457" spans="1:15" ht="49.5" customHeight="1" thickBot="1">
      <c r="A457" s="55" t="s">
        <v>725</v>
      </c>
      <c r="B457" s="5">
        <v>1</v>
      </c>
      <c r="C457" s="5"/>
      <c r="D457" s="5">
        <v>1</v>
      </c>
      <c r="E457" s="81" t="s">
        <v>314</v>
      </c>
      <c r="F457" s="170" t="s">
        <v>281</v>
      </c>
      <c r="G457" s="38">
        <v>500</v>
      </c>
      <c r="H457" s="38"/>
      <c r="I457" s="38">
        <v>150</v>
      </c>
      <c r="J457" s="38"/>
      <c r="K457" s="38"/>
      <c r="L457" s="35">
        <f t="shared" si="35"/>
        <v>650</v>
      </c>
      <c r="M457" s="22"/>
      <c r="N457" s="38"/>
      <c r="O457" s="206"/>
    </row>
    <row r="458" spans="1:15" ht="49.5" customHeight="1" thickBot="1">
      <c r="A458" s="55" t="s">
        <v>726</v>
      </c>
      <c r="B458" s="5">
        <v>1</v>
      </c>
      <c r="C458" s="5">
        <v>1</v>
      </c>
      <c r="D458" s="5"/>
      <c r="E458" s="81" t="s">
        <v>282</v>
      </c>
      <c r="F458" s="170" t="s">
        <v>483</v>
      </c>
      <c r="G458" s="38">
        <v>3560</v>
      </c>
      <c r="H458" s="38"/>
      <c r="I458" s="38">
        <v>110</v>
      </c>
      <c r="J458" s="38"/>
      <c r="K458" s="38"/>
      <c r="L458" s="35">
        <f t="shared" si="35"/>
        <v>3670</v>
      </c>
      <c r="M458" s="22"/>
      <c r="N458" s="38"/>
      <c r="O458" s="206"/>
    </row>
    <row r="459" spans="1:15" ht="49.5" customHeight="1" thickBot="1">
      <c r="A459" s="55" t="s">
        <v>727</v>
      </c>
      <c r="B459" s="5">
        <v>1</v>
      </c>
      <c r="C459" s="5">
        <v>1</v>
      </c>
      <c r="D459" s="5"/>
      <c r="E459" s="81" t="s">
        <v>315</v>
      </c>
      <c r="F459" s="85" t="s">
        <v>316</v>
      </c>
      <c r="G459" s="38">
        <v>3100</v>
      </c>
      <c r="H459" s="38"/>
      <c r="I459" s="38">
        <v>130</v>
      </c>
      <c r="J459" s="38"/>
      <c r="K459" s="38"/>
      <c r="L459" s="35">
        <f t="shared" si="35"/>
        <v>3230</v>
      </c>
      <c r="M459" s="22"/>
      <c r="N459" s="38"/>
      <c r="O459" s="206"/>
    </row>
    <row r="460" spans="1:15" ht="49.5" customHeight="1" thickBot="1">
      <c r="A460" s="55" t="s">
        <v>728</v>
      </c>
      <c r="B460" s="5">
        <v>1</v>
      </c>
      <c r="C460" s="5">
        <v>1</v>
      </c>
      <c r="D460" s="5"/>
      <c r="E460" s="81" t="s">
        <v>283</v>
      </c>
      <c r="F460" s="170" t="s">
        <v>284</v>
      </c>
      <c r="G460" s="38">
        <v>2130</v>
      </c>
      <c r="H460" s="38"/>
      <c r="I460" s="38">
        <v>150</v>
      </c>
      <c r="J460" s="38"/>
      <c r="K460" s="38"/>
      <c r="L460" s="35">
        <f t="shared" si="35"/>
        <v>2280</v>
      </c>
      <c r="M460" s="22"/>
      <c r="N460" s="38"/>
      <c r="O460" s="206"/>
    </row>
    <row r="461" spans="1:15" ht="49.5" customHeight="1" thickBot="1">
      <c r="A461" s="55" t="s">
        <v>729</v>
      </c>
      <c r="B461" s="5">
        <v>1</v>
      </c>
      <c r="C461" s="5">
        <v>1</v>
      </c>
      <c r="D461" s="5"/>
      <c r="E461" s="30" t="s">
        <v>182</v>
      </c>
      <c r="F461" s="34" t="s">
        <v>107</v>
      </c>
      <c r="G461" s="38">
        <v>3020</v>
      </c>
      <c r="H461" s="38"/>
      <c r="I461" s="38">
        <v>140</v>
      </c>
      <c r="J461" s="38"/>
      <c r="K461" s="38"/>
      <c r="L461" s="38">
        <f t="shared" si="35"/>
        <v>3160</v>
      </c>
      <c r="M461" s="199"/>
      <c r="N461" s="38"/>
      <c r="O461" s="206"/>
    </row>
    <row r="462" spans="1:13" ht="25.5" customHeight="1" thickTop="1">
      <c r="A462" s="104"/>
      <c r="B462" s="104"/>
      <c r="C462" s="104"/>
      <c r="D462" s="104"/>
      <c r="E462" s="105"/>
      <c r="F462" s="143" t="s">
        <v>241</v>
      </c>
      <c r="G462" s="120">
        <f aca="true" t="shared" si="36" ref="G462:L462">SUM(G448:G461)</f>
        <v>47772</v>
      </c>
      <c r="H462" s="120">
        <f t="shared" si="36"/>
        <v>385</v>
      </c>
      <c r="I462" s="120">
        <f t="shared" si="36"/>
        <v>1480</v>
      </c>
      <c r="J462" s="120">
        <f t="shared" si="36"/>
        <v>0</v>
      </c>
      <c r="K462" s="120">
        <f t="shared" si="36"/>
        <v>0</v>
      </c>
      <c r="L462" s="120">
        <f t="shared" si="36"/>
        <v>48867</v>
      </c>
      <c r="M462" s="144"/>
    </row>
    <row r="463" spans="1:13" ht="15" customHeight="1">
      <c r="A463" s="278" t="s">
        <v>247</v>
      </c>
      <c r="B463" s="278"/>
      <c r="C463" s="278"/>
      <c r="D463" s="278"/>
      <c r="E463" s="278"/>
      <c r="F463" s="278"/>
      <c r="G463" s="278"/>
      <c r="H463" s="278"/>
      <c r="I463" s="278"/>
      <c r="J463" s="278"/>
      <c r="K463" s="278"/>
      <c r="L463" s="278"/>
      <c r="M463" s="278"/>
    </row>
    <row r="464" spans="1:13" ht="24.75" customHeight="1">
      <c r="A464" s="49" t="s">
        <v>8</v>
      </c>
      <c r="B464" s="45" t="s">
        <v>25</v>
      </c>
      <c r="C464" s="45" t="s">
        <v>19</v>
      </c>
      <c r="D464" s="45" t="s">
        <v>20</v>
      </c>
      <c r="E464" s="49" t="s">
        <v>0</v>
      </c>
      <c r="F464" s="49" t="s">
        <v>1</v>
      </c>
      <c r="G464" s="49" t="s">
        <v>2</v>
      </c>
      <c r="H464" s="49" t="s">
        <v>3</v>
      </c>
      <c r="I464" s="49" t="s">
        <v>4</v>
      </c>
      <c r="J464" s="82" t="s">
        <v>76</v>
      </c>
      <c r="K464" s="189" t="s">
        <v>317</v>
      </c>
      <c r="L464" s="49" t="s">
        <v>5</v>
      </c>
      <c r="M464" s="49" t="s">
        <v>6</v>
      </c>
    </row>
    <row r="465" spans="1:16" ht="49.5" customHeight="1" thickBot="1">
      <c r="A465" s="55" t="s">
        <v>730</v>
      </c>
      <c r="B465" s="55">
        <v>1</v>
      </c>
      <c r="C465" s="55">
        <v>1</v>
      </c>
      <c r="D465" s="55"/>
      <c r="E465" s="58" t="s">
        <v>476</v>
      </c>
      <c r="F465" s="74" t="s">
        <v>473</v>
      </c>
      <c r="G465" s="70">
        <v>3430</v>
      </c>
      <c r="H465" s="56"/>
      <c r="I465" s="56">
        <v>130</v>
      </c>
      <c r="J465" s="56"/>
      <c r="K465" s="56"/>
      <c r="L465" s="56">
        <f>G465-H465+I465</f>
        <v>3560</v>
      </c>
      <c r="M465" s="263"/>
      <c r="N465" s="38"/>
      <c r="O465" s="206"/>
      <c r="P465" s="205"/>
    </row>
    <row r="466" spans="1:16" s="5" customFormat="1" ht="49.5" customHeight="1" thickBot="1">
      <c r="A466" s="55" t="s">
        <v>731</v>
      </c>
      <c r="B466" s="5">
        <v>1</v>
      </c>
      <c r="C466" s="5">
        <v>1</v>
      </c>
      <c r="E466" s="30" t="s">
        <v>273</v>
      </c>
      <c r="F466" s="79" t="s">
        <v>41</v>
      </c>
      <c r="G466" s="38">
        <v>2650</v>
      </c>
      <c r="I466" s="38">
        <v>155</v>
      </c>
      <c r="L466" s="38">
        <f>G466-H466+I466</f>
        <v>2805</v>
      </c>
      <c r="M466" s="167"/>
      <c r="N466" s="73"/>
      <c r="O466" s="206"/>
      <c r="P466" s="205"/>
    </row>
    <row r="467" spans="1:16" s="5" customFormat="1" ht="49.5" customHeight="1" thickBot="1">
      <c r="A467" s="55" t="s">
        <v>732</v>
      </c>
      <c r="B467" s="5">
        <v>1</v>
      </c>
      <c r="D467" s="5">
        <v>1</v>
      </c>
      <c r="E467" s="30" t="s">
        <v>337</v>
      </c>
      <c r="F467" s="79" t="s">
        <v>313</v>
      </c>
      <c r="G467" s="38">
        <v>2795</v>
      </c>
      <c r="I467" s="38">
        <v>140</v>
      </c>
      <c r="L467" s="38">
        <f>G467-H467+I467</f>
        <v>2935</v>
      </c>
      <c r="M467" s="167"/>
      <c r="N467" s="73"/>
      <c r="O467" s="206"/>
      <c r="P467" s="205"/>
    </row>
    <row r="468" spans="1:16" s="5" customFormat="1" ht="49.5" customHeight="1" thickBot="1">
      <c r="A468" s="55" t="s">
        <v>733</v>
      </c>
      <c r="B468" s="5">
        <v>1</v>
      </c>
      <c r="C468" s="5">
        <v>1</v>
      </c>
      <c r="E468" s="81" t="s">
        <v>299</v>
      </c>
      <c r="F468" s="170" t="s">
        <v>402</v>
      </c>
      <c r="G468" s="38">
        <v>2645</v>
      </c>
      <c r="H468" s="38"/>
      <c r="I468" s="38">
        <v>155</v>
      </c>
      <c r="J468" s="38"/>
      <c r="K468" s="38"/>
      <c r="L468" s="35">
        <f>G468-H468+I468</f>
        <v>2800</v>
      </c>
      <c r="M468" s="167"/>
      <c r="N468" s="73"/>
      <c r="O468" s="206"/>
      <c r="P468" s="205"/>
    </row>
    <row r="469" spans="1:13" ht="25.5" customHeight="1" thickBot="1" thickTop="1">
      <c r="A469" s="104"/>
      <c r="B469" s="104"/>
      <c r="C469" s="104"/>
      <c r="D469" s="104"/>
      <c r="E469" s="130"/>
      <c r="F469" s="145" t="s">
        <v>242</v>
      </c>
      <c r="G469" s="168">
        <f>SUM(G465:G468)</f>
        <v>11520</v>
      </c>
      <c r="H469" s="168">
        <f>SUM(H465:H468)</f>
        <v>0</v>
      </c>
      <c r="I469" s="168">
        <f>SUM(I465:I468)</f>
        <v>580</v>
      </c>
      <c r="J469" s="168">
        <f>SUM(J465:J468)</f>
        <v>0</v>
      </c>
      <c r="K469" s="168">
        <f>SUM(K465:K468)</f>
        <v>0</v>
      </c>
      <c r="L469" s="168">
        <f>SUM(L465:L468)</f>
        <v>12100</v>
      </c>
      <c r="M469" s="144"/>
    </row>
    <row r="470" spans="1:13" ht="25.5" customHeight="1" thickTop="1">
      <c r="A470" s="114"/>
      <c r="B470" s="106">
        <f>SUM(B448:B468)</f>
        <v>18</v>
      </c>
      <c r="C470" s="106">
        <f>SUM(C448:C468)</f>
        <v>14</v>
      </c>
      <c r="D470" s="106">
        <f>SUM(D448:D468)</f>
        <v>4</v>
      </c>
      <c r="E470" s="115"/>
      <c r="F470" s="138" t="s">
        <v>243</v>
      </c>
      <c r="G470" s="139">
        <f aca="true" t="shared" si="37" ref="G470:L470">SUM(G462+G469)</f>
        <v>59292</v>
      </c>
      <c r="H470" s="139">
        <f t="shared" si="37"/>
        <v>385</v>
      </c>
      <c r="I470" s="139">
        <f t="shared" si="37"/>
        <v>2060</v>
      </c>
      <c r="J470" s="139">
        <f t="shared" si="37"/>
        <v>0</v>
      </c>
      <c r="K470" s="139">
        <f t="shared" si="37"/>
        <v>0</v>
      </c>
      <c r="L470" s="139">
        <f t="shared" si="37"/>
        <v>60967</v>
      </c>
      <c r="M470" s="146"/>
    </row>
    <row r="471" spans="1:13" ht="15" customHeight="1">
      <c r="A471" s="274" t="s">
        <v>10</v>
      </c>
      <c r="B471" s="274"/>
      <c r="C471" s="274"/>
      <c r="D471" s="274"/>
      <c r="E471" s="274"/>
      <c r="F471" s="274"/>
      <c r="G471" s="274"/>
      <c r="H471" s="274"/>
      <c r="I471" s="274"/>
      <c r="J471" s="274"/>
      <c r="K471" s="274"/>
      <c r="L471" s="274"/>
      <c r="M471" s="274"/>
    </row>
    <row r="472" spans="1:13" ht="15" customHeight="1">
      <c r="A472" s="274" t="s">
        <v>450</v>
      </c>
      <c r="B472" s="274"/>
      <c r="C472" s="274"/>
      <c r="D472" s="274"/>
      <c r="E472" s="274"/>
      <c r="F472" s="274"/>
      <c r="G472" s="274"/>
      <c r="H472" s="274"/>
      <c r="I472" s="274"/>
      <c r="J472" s="274"/>
      <c r="K472" s="274"/>
      <c r="L472" s="274"/>
      <c r="M472" s="274"/>
    </row>
    <row r="473" spans="1:13" ht="15" customHeight="1">
      <c r="A473" s="274" t="str">
        <f>A3</f>
        <v>Nómina que corresponde a la 1RA (primera) quincena del mes de Enero de 2019.</v>
      </c>
      <c r="B473" s="274"/>
      <c r="C473" s="274"/>
      <c r="D473" s="274"/>
      <c r="E473" s="274"/>
      <c r="F473" s="274"/>
      <c r="G473" s="274"/>
      <c r="H473" s="274"/>
      <c r="I473" s="274"/>
      <c r="J473" s="274"/>
      <c r="K473" s="274"/>
      <c r="L473" s="274"/>
      <c r="M473" s="274"/>
    </row>
    <row r="474" spans="1:13" ht="15" customHeight="1">
      <c r="A474" s="273" t="s">
        <v>187</v>
      </c>
      <c r="B474" s="273"/>
      <c r="C474" s="273"/>
      <c r="D474" s="273"/>
      <c r="E474" s="273"/>
      <c r="F474" s="273"/>
      <c r="G474" s="273"/>
      <c r="H474" s="273"/>
      <c r="I474" s="273"/>
      <c r="J474" s="273"/>
      <c r="K474" s="273"/>
      <c r="L474" s="273"/>
      <c r="M474" s="273"/>
    </row>
    <row r="475" spans="1:13" ht="24.75" customHeight="1">
      <c r="A475" s="49" t="s">
        <v>8</v>
      </c>
      <c r="B475" s="45" t="s">
        <v>25</v>
      </c>
      <c r="C475" s="45" t="s">
        <v>19</v>
      </c>
      <c r="D475" s="45" t="s">
        <v>20</v>
      </c>
      <c r="E475" s="49" t="s">
        <v>0</v>
      </c>
      <c r="F475" s="49" t="s">
        <v>1</v>
      </c>
      <c r="G475" s="49" t="s">
        <v>2</v>
      </c>
      <c r="H475" s="49" t="s">
        <v>3</v>
      </c>
      <c r="I475" s="49" t="s">
        <v>4</v>
      </c>
      <c r="J475" s="82" t="s">
        <v>76</v>
      </c>
      <c r="K475" s="189" t="s">
        <v>317</v>
      </c>
      <c r="L475" s="49" t="s">
        <v>5</v>
      </c>
      <c r="M475" s="219" t="s">
        <v>6</v>
      </c>
    </row>
    <row r="476" spans="1:15" ht="52.5" customHeight="1" thickBot="1">
      <c r="A476" s="5" t="s">
        <v>734</v>
      </c>
      <c r="B476" s="5">
        <v>1</v>
      </c>
      <c r="C476" s="5"/>
      <c r="D476" s="5">
        <v>1</v>
      </c>
      <c r="E476" s="30" t="s">
        <v>194</v>
      </c>
      <c r="F476" s="221" t="s">
        <v>193</v>
      </c>
      <c r="G476" s="35">
        <v>1405</v>
      </c>
      <c r="H476" s="35"/>
      <c r="I476" s="35">
        <v>175</v>
      </c>
      <c r="J476" s="37"/>
      <c r="K476" s="37"/>
      <c r="L476" s="38">
        <f aca="true" t="shared" si="38" ref="L476:L519">G476-H476+I476</f>
        <v>1580</v>
      </c>
      <c r="M476" s="102"/>
      <c r="N476" s="73"/>
      <c r="O476" s="206"/>
    </row>
    <row r="477" spans="1:15" ht="52.5" customHeight="1" thickBot="1">
      <c r="A477" s="5" t="s">
        <v>735</v>
      </c>
      <c r="B477" s="5">
        <v>1</v>
      </c>
      <c r="C477" s="5">
        <v>1</v>
      </c>
      <c r="D477" s="5"/>
      <c r="E477" s="30" t="s">
        <v>195</v>
      </c>
      <c r="F477" s="221" t="s">
        <v>193</v>
      </c>
      <c r="G477" s="35">
        <v>1405</v>
      </c>
      <c r="H477" s="35"/>
      <c r="I477" s="35">
        <v>175</v>
      </c>
      <c r="J477" s="37"/>
      <c r="K477" s="37"/>
      <c r="L477" s="38">
        <f t="shared" si="38"/>
        <v>1580</v>
      </c>
      <c r="M477" s="103"/>
      <c r="N477" s="35"/>
      <c r="O477" s="206"/>
    </row>
    <row r="478" spans="1:15" ht="52.5" customHeight="1" thickBot="1">
      <c r="A478" s="5" t="s">
        <v>736</v>
      </c>
      <c r="B478" s="5">
        <v>1</v>
      </c>
      <c r="C478" s="5"/>
      <c r="D478" s="5">
        <v>1</v>
      </c>
      <c r="E478" s="30" t="s">
        <v>196</v>
      </c>
      <c r="F478" s="221" t="s">
        <v>193</v>
      </c>
      <c r="G478" s="35">
        <v>1865</v>
      </c>
      <c r="H478" s="35"/>
      <c r="I478" s="35">
        <v>167</v>
      </c>
      <c r="J478" s="37"/>
      <c r="K478" s="37"/>
      <c r="L478" s="38">
        <f t="shared" si="38"/>
        <v>2032</v>
      </c>
      <c r="M478" s="103"/>
      <c r="N478" s="35"/>
      <c r="O478" s="206"/>
    </row>
    <row r="479" spans="1:15" ht="52.5" customHeight="1" thickBot="1">
      <c r="A479" s="5" t="s">
        <v>737</v>
      </c>
      <c r="B479" s="5">
        <v>1</v>
      </c>
      <c r="C479" s="5">
        <v>1</v>
      </c>
      <c r="D479" s="5"/>
      <c r="E479" s="30" t="s">
        <v>197</v>
      </c>
      <c r="F479" s="221" t="s">
        <v>193</v>
      </c>
      <c r="G479" s="35">
        <v>2825</v>
      </c>
      <c r="H479" s="35"/>
      <c r="I479" s="35">
        <v>142</v>
      </c>
      <c r="J479" s="37"/>
      <c r="K479" s="37"/>
      <c r="L479" s="38">
        <f t="shared" si="38"/>
        <v>2967</v>
      </c>
      <c r="M479" s="103"/>
      <c r="N479" s="35"/>
      <c r="O479" s="206"/>
    </row>
    <row r="480" spans="1:15" ht="52.5" customHeight="1" thickBot="1">
      <c r="A480" s="5" t="s">
        <v>738</v>
      </c>
      <c r="B480" s="5">
        <v>1</v>
      </c>
      <c r="C480" s="5"/>
      <c r="D480" s="5">
        <v>1</v>
      </c>
      <c r="E480" s="30" t="s">
        <v>198</v>
      </c>
      <c r="F480" s="221" t="s">
        <v>193</v>
      </c>
      <c r="G480" s="35">
        <v>1250</v>
      </c>
      <c r="H480" s="35"/>
      <c r="I480" s="35">
        <v>175</v>
      </c>
      <c r="J480" s="37"/>
      <c r="K480" s="37"/>
      <c r="L480" s="38">
        <f t="shared" si="38"/>
        <v>1425</v>
      </c>
      <c r="M480" s="103"/>
      <c r="N480" s="35"/>
      <c r="O480" s="206"/>
    </row>
    <row r="481" spans="1:15" ht="52.5" customHeight="1" thickBot="1">
      <c r="A481" s="5" t="s">
        <v>739</v>
      </c>
      <c r="B481" s="5">
        <v>1</v>
      </c>
      <c r="C481" s="5">
        <v>1</v>
      </c>
      <c r="D481" s="5"/>
      <c r="E481" s="30" t="s">
        <v>199</v>
      </c>
      <c r="F481" s="221" t="s">
        <v>193</v>
      </c>
      <c r="G481" s="35">
        <v>4005</v>
      </c>
      <c r="H481" s="35"/>
      <c r="I481" s="35">
        <v>90</v>
      </c>
      <c r="J481" s="37"/>
      <c r="K481" s="37"/>
      <c r="L481" s="38">
        <f t="shared" si="38"/>
        <v>4095</v>
      </c>
      <c r="M481" s="103"/>
      <c r="N481" s="35"/>
      <c r="O481" s="206"/>
    </row>
    <row r="482" spans="1:15" ht="52.5" customHeight="1" thickBot="1">
      <c r="A482" s="5" t="s">
        <v>740</v>
      </c>
      <c r="B482" s="5">
        <v>1</v>
      </c>
      <c r="C482" s="5">
        <v>1</v>
      </c>
      <c r="D482" s="5"/>
      <c r="E482" s="30" t="s">
        <v>200</v>
      </c>
      <c r="F482" s="221" t="s">
        <v>193</v>
      </c>
      <c r="G482" s="35">
        <v>3280</v>
      </c>
      <c r="H482" s="35"/>
      <c r="I482" s="35">
        <v>129</v>
      </c>
      <c r="J482" s="37"/>
      <c r="K482" s="37"/>
      <c r="L482" s="38">
        <f t="shared" si="38"/>
        <v>3409</v>
      </c>
      <c r="M482" s="103"/>
      <c r="N482" s="35"/>
      <c r="O482" s="206"/>
    </row>
    <row r="483" spans="1:15" ht="52.5" customHeight="1" thickBot="1">
      <c r="A483" s="5" t="s">
        <v>741</v>
      </c>
      <c r="B483" s="5">
        <v>1</v>
      </c>
      <c r="C483" s="5">
        <v>1</v>
      </c>
      <c r="D483" s="5"/>
      <c r="E483" s="30" t="s">
        <v>201</v>
      </c>
      <c r="F483" s="221" t="s">
        <v>193</v>
      </c>
      <c r="G483" s="35">
        <v>4005</v>
      </c>
      <c r="H483" s="35"/>
      <c r="I483" s="35">
        <v>90</v>
      </c>
      <c r="J483" s="37"/>
      <c r="K483" s="37"/>
      <c r="L483" s="38">
        <f t="shared" si="38"/>
        <v>4095</v>
      </c>
      <c r="M483" s="103"/>
      <c r="N483" s="35"/>
      <c r="O483" s="206"/>
    </row>
    <row r="484" spans="1:15" ht="52.5" customHeight="1" thickBot="1">
      <c r="A484" s="5" t="s">
        <v>742</v>
      </c>
      <c r="B484" s="5">
        <v>1</v>
      </c>
      <c r="C484" s="5"/>
      <c r="D484" s="5">
        <v>1</v>
      </c>
      <c r="E484" s="30" t="s">
        <v>202</v>
      </c>
      <c r="F484" s="221" t="s">
        <v>193</v>
      </c>
      <c r="G484" s="35">
        <v>1475</v>
      </c>
      <c r="H484" s="35"/>
      <c r="I484" s="35">
        <v>175</v>
      </c>
      <c r="J484" s="37"/>
      <c r="K484" s="37"/>
      <c r="L484" s="38">
        <f t="shared" si="38"/>
        <v>1650</v>
      </c>
      <c r="M484" s="103"/>
      <c r="N484" s="35"/>
      <c r="O484" s="206"/>
    </row>
    <row r="485" spans="1:15" ht="52.5" customHeight="1" thickBot="1">
      <c r="A485" s="5" t="s">
        <v>743</v>
      </c>
      <c r="B485" s="5">
        <v>1</v>
      </c>
      <c r="C485" s="5">
        <v>1</v>
      </c>
      <c r="D485" s="5"/>
      <c r="E485" s="30" t="s">
        <v>203</v>
      </c>
      <c r="F485" s="221" t="s">
        <v>193</v>
      </c>
      <c r="G485" s="35">
        <v>4315</v>
      </c>
      <c r="H485" s="35"/>
      <c r="I485" s="35">
        <v>90</v>
      </c>
      <c r="J485" s="37"/>
      <c r="K485" s="37"/>
      <c r="L485" s="38">
        <f t="shared" si="38"/>
        <v>4405</v>
      </c>
      <c r="M485" s="103"/>
      <c r="N485" s="35"/>
      <c r="O485" s="206"/>
    </row>
    <row r="486" spans="1:15" ht="52.5" customHeight="1" thickBot="1">
      <c r="A486" s="5" t="s">
        <v>744</v>
      </c>
      <c r="B486" s="5">
        <v>1</v>
      </c>
      <c r="C486" s="5">
        <v>1</v>
      </c>
      <c r="D486" s="5"/>
      <c r="E486" s="30" t="s">
        <v>204</v>
      </c>
      <c r="F486" s="221" t="s">
        <v>193</v>
      </c>
      <c r="G486" s="35">
        <v>4005</v>
      </c>
      <c r="H486" s="35"/>
      <c r="I486" s="35">
        <v>90</v>
      </c>
      <c r="J486" s="37"/>
      <c r="K486" s="37"/>
      <c r="L486" s="38">
        <f t="shared" si="38"/>
        <v>4095</v>
      </c>
      <c r="M486" s="102"/>
      <c r="N486" s="35"/>
      <c r="O486" s="206"/>
    </row>
    <row r="487" spans="1:15" ht="52.5" customHeight="1" thickBot="1">
      <c r="A487" s="5" t="s">
        <v>745</v>
      </c>
      <c r="B487" s="5">
        <v>1</v>
      </c>
      <c r="C487" s="5">
        <v>1</v>
      </c>
      <c r="D487" s="5"/>
      <c r="E487" s="30" t="s">
        <v>205</v>
      </c>
      <c r="F487" s="221" t="s">
        <v>193</v>
      </c>
      <c r="G487" s="35">
        <v>4005</v>
      </c>
      <c r="H487" s="35"/>
      <c r="I487" s="35">
        <v>90</v>
      </c>
      <c r="J487" s="37"/>
      <c r="K487" s="37"/>
      <c r="L487" s="38">
        <f t="shared" si="38"/>
        <v>4095</v>
      </c>
      <c r="M487" s="103"/>
      <c r="N487" s="35"/>
      <c r="O487" s="206"/>
    </row>
    <row r="488" spans="1:15" ht="52.5" customHeight="1" thickBot="1">
      <c r="A488" s="5" t="s">
        <v>746</v>
      </c>
      <c r="B488" s="5">
        <v>1</v>
      </c>
      <c r="C488" s="5">
        <v>1</v>
      </c>
      <c r="D488" s="5"/>
      <c r="E488" s="50" t="s">
        <v>206</v>
      </c>
      <c r="F488" s="221" t="s">
        <v>193</v>
      </c>
      <c r="G488" s="35">
        <v>4005</v>
      </c>
      <c r="H488" s="35"/>
      <c r="I488" s="35">
        <v>90</v>
      </c>
      <c r="J488" s="37"/>
      <c r="K488" s="37"/>
      <c r="L488" s="38">
        <f t="shared" si="38"/>
        <v>4095</v>
      </c>
      <c r="M488" s="103"/>
      <c r="N488" s="35"/>
      <c r="O488" s="206"/>
    </row>
    <row r="489" spans="1:15" ht="52.5" customHeight="1" thickBot="1">
      <c r="A489" s="5" t="s">
        <v>747</v>
      </c>
      <c r="B489" s="5">
        <v>1</v>
      </c>
      <c r="C489" s="5">
        <v>1</v>
      </c>
      <c r="D489" s="5"/>
      <c r="E489" s="50" t="s">
        <v>207</v>
      </c>
      <c r="F489" s="221" t="s">
        <v>193</v>
      </c>
      <c r="G489" s="35">
        <v>3690</v>
      </c>
      <c r="H489" s="35"/>
      <c r="I489" s="35">
        <v>111</v>
      </c>
      <c r="J489" s="37"/>
      <c r="K489" s="37"/>
      <c r="L489" s="38">
        <f t="shared" si="38"/>
        <v>3801</v>
      </c>
      <c r="M489" s="214"/>
      <c r="N489" s="35"/>
      <c r="O489" s="206"/>
    </row>
    <row r="490" spans="1:15" ht="52.5" customHeight="1" thickBot="1">
      <c r="A490" s="5" t="s">
        <v>748</v>
      </c>
      <c r="B490" s="5">
        <v>1</v>
      </c>
      <c r="C490" s="5">
        <v>1</v>
      </c>
      <c r="D490" s="5"/>
      <c r="E490" s="30" t="s">
        <v>208</v>
      </c>
      <c r="F490" s="221" t="s">
        <v>193</v>
      </c>
      <c r="G490" s="35">
        <v>3315</v>
      </c>
      <c r="H490" s="35"/>
      <c r="I490" s="35">
        <v>129</v>
      </c>
      <c r="J490" s="35"/>
      <c r="K490" s="35"/>
      <c r="L490" s="38">
        <f t="shared" si="38"/>
        <v>3444</v>
      </c>
      <c r="M490" s="102"/>
      <c r="N490" s="35"/>
      <c r="O490" s="206"/>
    </row>
    <row r="491" spans="1:15" ht="52.5" customHeight="1" thickBot="1">
      <c r="A491" s="5" t="s">
        <v>749</v>
      </c>
      <c r="B491" s="5">
        <v>1</v>
      </c>
      <c r="C491" s="5">
        <v>1</v>
      </c>
      <c r="D491" s="5"/>
      <c r="E491" s="30" t="s">
        <v>209</v>
      </c>
      <c r="F491" s="221" t="s">
        <v>193</v>
      </c>
      <c r="G491" s="35">
        <v>5460</v>
      </c>
      <c r="H491" s="35">
        <v>175</v>
      </c>
      <c r="I491" s="35"/>
      <c r="J491" s="35"/>
      <c r="K491" s="35"/>
      <c r="L491" s="38">
        <f t="shared" si="38"/>
        <v>5285</v>
      </c>
      <c r="M491" s="102"/>
      <c r="N491" s="35"/>
      <c r="O491" s="206"/>
    </row>
    <row r="492" spans="1:15" ht="52.5" customHeight="1" thickBot="1">
      <c r="A492" s="5" t="s">
        <v>750</v>
      </c>
      <c r="B492" s="5">
        <v>1</v>
      </c>
      <c r="C492" s="5"/>
      <c r="D492" s="5">
        <v>1</v>
      </c>
      <c r="E492" s="41" t="s">
        <v>210</v>
      </c>
      <c r="F492" s="221" t="s">
        <v>193</v>
      </c>
      <c r="G492" s="35">
        <v>2745</v>
      </c>
      <c r="H492" s="35"/>
      <c r="I492" s="35">
        <v>142</v>
      </c>
      <c r="J492" s="35"/>
      <c r="K492" s="35"/>
      <c r="L492" s="38">
        <f t="shared" si="38"/>
        <v>2887</v>
      </c>
      <c r="M492" s="103"/>
      <c r="N492" s="35"/>
      <c r="O492" s="206"/>
    </row>
    <row r="493" spans="1:15" ht="52.5" customHeight="1" thickBot="1">
      <c r="A493" s="5" t="s">
        <v>751</v>
      </c>
      <c r="B493" s="5">
        <v>1</v>
      </c>
      <c r="C493" s="5">
        <v>1</v>
      </c>
      <c r="D493" s="5"/>
      <c r="E493" s="41" t="s">
        <v>211</v>
      </c>
      <c r="F493" s="221" t="s">
        <v>193</v>
      </c>
      <c r="G493" s="35">
        <v>5385</v>
      </c>
      <c r="H493" s="35">
        <v>175</v>
      </c>
      <c r="I493" s="35"/>
      <c r="J493" s="35"/>
      <c r="K493" s="35"/>
      <c r="L493" s="38">
        <f t="shared" si="38"/>
        <v>5210</v>
      </c>
      <c r="M493" s="103"/>
      <c r="N493" s="35"/>
      <c r="O493" s="206"/>
    </row>
    <row r="494" spans="1:15" ht="52.5" customHeight="1" thickBot="1">
      <c r="A494" s="5" t="s">
        <v>752</v>
      </c>
      <c r="B494" s="5">
        <v>1</v>
      </c>
      <c r="C494" s="5">
        <v>1</v>
      </c>
      <c r="D494" s="5"/>
      <c r="E494" s="41" t="s">
        <v>212</v>
      </c>
      <c r="F494" s="221" t="s">
        <v>193</v>
      </c>
      <c r="G494" s="35">
        <v>4270</v>
      </c>
      <c r="H494" s="35"/>
      <c r="I494" s="35">
        <v>90</v>
      </c>
      <c r="J494" s="35"/>
      <c r="K494" s="35"/>
      <c r="L494" s="38">
        <f t="shared" si="38"/>
        <v>4360</v>
      </c>
      <c r="M494" s="103"/>
      <c r="N494" s="35"/>
      <c r="O494" s="206"/>
    </row>
    <row r="495" spans="1:15" ht="52.5" customHeight="1" thickBot="1">
      <c r="A495" s="5" t="s">
        <v>753</v>
      </c>
      <c r="B495" s="5">
        <v>1</v>
      </c>
      <c r="C495" s="5">
        <v>1</v>
      </c>
      <c r="D495" s="5"/>
      <c r="E495" s="30" t="s">
        <v>213</v>
      </c>
      <c r="F495" s="221" t="s">
        <v>193</v>
      </c>
      <c r="G495" s="35">
        <v>4005</v>
      </c>
      <c r="H495" s="35"/>
      <c r="I495" s="35">
        <v>90</v>
      </c>
      <c r="J495" s="35"/>
      <c r="K495" s="35"/>
      <c r="L495" s="38">
        <f t="shared" si="38"/>
        <v>4095</v>
      </c>
      <c r="M495" s="103"/>
      <c r="N495" s="35"/>
      <c r="O495" s="206"/>
    </row>
    <row r="496" spans="1:15" ht="52.5" customHeight="1" thickBot="1">
      <c r="A496" s="5" t="s">
        <v>754</v>
      </c>
      <c r="B496" s="5">
        <v>1</v>
      </c>
      <c r="C496" s="5">
        <v>1</v>
      </c>
      <c r="D496" s="5"/>
      <c r="E496" s="30" t="s">
        <v>214</v>
      </c>
      <c r="F496" s="221" t="s">
        <v>193</v>
      </c>
      <c r="G496" s="35">
        <v>4005</v>
      </c>
      <c r="H496" s="35"/>
      <c r="I496" s="35">
        <v>90</v>
      </c>
      <c r="J496" s="35"/>
      <c r="K496" s="35"/>
      <c r="L496" s="38">
        <f t="shared" si="38"/>
        <v>4095</v>
      </c>
      <c r="M496" s="103"/>
      <c r="N496" s="35"/>
      <c r="O496" s="206"/>
    </row>
    <row r="497" spans="1:15" ht="52.5" customHeight="1" thickBot="1">
      <c r="A497" s="5" t="s">
        <v>755</v>
      </c>
      <c r="B497" s="5">
        <v>1</v>
      </c>
      <c r="C497" s="5">
        <v>1</v>
      </c>
      <c r="D497" s="5"/>
      <c r="E497" s="30" t="s">
        <v>215</v>
      </c>
      <c r="F497" s="221" t="s">
        <v>193</v>
      </c>
      <c r="G497" s="35">
        <v>3395</v>
      </c>
      <c r="H497" s="35"/>
      <c r="I497" s="35">
        <v>129</v>
      </c>
      <c r="J497" s="35"/>
      <c r="K497" s="35"/>
      <c r="L497" s="38">
        <f t="shared" si="38"/>
        <v>3524</v>
      </c>
      <c r="M497" s="102"/>
      <c r="N497" s="35"/>
      <c r="O497" s="206"/>
    </row>
    <row r="498" spans="1:15" ht="52.5" customHeight="1" thickBot="1">
      <c r="A498" s="5" t="s">
        <v>756</v>
      </c>
      <c r="B498" s="5">
        <v>1</v>
      </c>
      <c r="C498" s="5">
        <v>1</v>
      </c>
      <c r="D498" s="5"/>
      <c r="E498" s="30" t="s">
        <v>216</v>
      </c>
      <c r="F498" s="221" t="s">
        <v>193</v>
      </c>
      <c r="G498" s="35">
        <v>3430</v>
      </c>
      <c r="H498" s="35"/>
      <c r="I498" s="35">
        <v>129</v>
      </c>
      <c r="J498" s="35"/>
      <c r="K498" s="35"/>
      <c r="L498" s="38">
        <f t="shared" si="38"/>
        <v>3559</v>
      </c>
      <c r="M498" s="103"/>
      <c r="N498" s="35"/>
      <c r="O498" s="206"/>
    </row>
    <row r="499" spans="1:15" ht="52.5" customHeight="1" thickBot="1">
      <c r="A499" s="5" t="s">
        <v>757</v>
      </c>
      <c r="B499" s="5">
        <v>1</v>
      </c>
      <c r="C499" s="5">
        <v>1</v>
      </c>
      <c r="D499" s="5"/>
      <c r="E499" s="30" t="s">
        <v>325</v>
      </c>
      <c r="F499" s="221" t="s">
        <v>193</v>
      </c>
      <c r="G499" s="35">
        <v>3690</v>
      </c>
      <c r="H499" s="35"/>
      <c r="I499" s="35">
        <v>111</v>
      </c>
      <c r="J499" s="35"/>
      <c r="K499" s="35"/>
      <c r="L499" s="38">
        <f t="shared" si="38"/>
        <v>3801</v>
      </c>
      <c r="M499" s="103"/>
      <c r="N499" s="35"/>
      <c r="O499" s="206"/>
    </row>
    <row r="500" spans="1:15" ht="52.5" customHeight="1" thickBot="1">
      <c r="A500" s="5" t="s">
        <v>758</v>
      </c>
      <c r="B500" s="5">
        <v>1</v>
      </c>
      <c r="C500" s="5">
        <v>1</v>
      </c>
      <c r="D500" s="5"/>
      <c r="E500" s="30" t="s">
        <v>300</v>
      </c>
      <c r="F500" s="221" t="s">
        <v>193</v>
      </c>
      <c r="G500" s="35">
        <v>7440</v>
      </c>
      <c r="H500" s="35">
        <v>350</v>
      </c>
      <c r="I500" s="35"/>
      <c r="J500" s="35"/>
      <c r="K500" s="35"/>
      <c r="L500" s="38">
        <f t="shared" si="38"/>
        <v>7090</v>
      </c>
      <c r="M500" s="103"/>
      <c r="N500" s="35"/>
      <c r="O500" s="206"/>
    </row>
    <row r="501" spans="1:15" ht="52.5" customHeight="1" thickBot="1">
      <c r="A501" s="5" t="s">
        <v>759</v>
      </c>
      <c r="B501" s="5">
        <v>1</v>
      </c>
      <c r="C501" s="5"/>
      <c r="D501" s="5">
        <v>1</v>
      </c>
      <c r="E501" s="30" t="s">
        <v>301</v>
      </c>
      <c r="F501" s="221" t="s">
        <v>193</v>
      </c>
      <c r="G501" s="35">
        <v>2405</v>
      </c>
      <c r="H501" s="35"/>
      <c r="I501" s="35">
        <v>142</v>
      </c>
      <c r="J501" s="35"/>
      <c r="K501" s="35"/>
      <c r="L501" s="38">
        <f t="shared" si="38"/>
        <v>2547</v>
      </c>
      <c r="M501" s="183"/>
      <c r="N501" s="35"/>
      <c r="O501" s="206"/>
    </row>
    <row r="502" spans="1:15" s="10" customFormat="1" ht="52.5" customHeight="1" thickBot="1">
      <c r="A502" s="5" t="s">
        <v>760</v>
      </c>
      <c r="B502" s="5">
        <v>1</v>
      </c>
      <c r="C502" s="5">
        <v>1</v>
      </c>
      <c r="D502" s="5"/>
      <c r="E502" s="30" t="s">
        <v>289</v>
      </c>
      <c r="F502" s="221" t="s">
        <v>193</v>
      </c>
      <c r="G502" s="38">
        <v>3560</v>
      </c>
      <c r="H502" s="38"/>
      <c r="I502" s="38">
        <v>111</v>
      </c>
      <c r="J502" s="38"/>
      <c r="K502" s="38"/>
      <c r="L502" s="38">
        <f aca="true" t="shared" si="39" ref="L502:L510">G502-H502+I502</f>
        <v>3671</v>
      </c>
      <c r="M502" s="95"/>
      <c r="N502" s="35"/>
      <c r="O502" s="206"/>
    </row>
    <row r="503" spans="1:15" ht="52.5" customHeight="1" thickBot="1">
      <c r="A503" s="5" t="s">
        <v>761</v>
      </c>
      <c r="B503" s="5">
        <v>1</v>
      </c>
      <c r="C503" s="5">
        <v>1</v>
      </c>
      <c r="D503" s="5"/>
      <c r="E503" s="81" t="s">
        <v>118</v>
      </c>
      <c r="F503" s="221" t="s">
        <v>193</v>
      </c>
      <c r="G503" s="38">
        <v>4005</v>
      </c>
      <c r="H503" s="38"/>
      <c r="I503" s="38">
        <v>90</v>
      </c>
      <c r="J503" s="38"/>
      <c r="K503" s="38"/>
      <c r="L503" s="38">
        <f t="shared" si="39"/>
        <v>4095</v>
      </c>
      <c r="M503" s="97"/>
      <c r="N503" s="35"/>
      <c r="O503" s="206"/>
    </row>
    <row r="504" spans="1:15" ht="52.5" customHeight="1" thickBot="1">
      <c r="A504" s="5" t="s">
        <v>762</v>
      </c>
      <c r="B504" s="8">
        <v>1</v>
      </c>
      <c r="C504" s="8">
        <v>1</v>
      </c>
      <c r="D504" s="8"/>
      <c r="E504" s="50" t="s">
        <v>57</v>
      </c>
      <c r="F504" s="222" t="s">
        <v>354</v>
      </c>
      <c r="G504" s="42">
        <v>2895</v>
      </c>
      <c r="H504" s="83"/>
      <c r="I504" s="83">
        <v>90</v>
      </c>
      <c r="J504" s="83"/>
      <c r="K504" s="83"/>
      <c r="L504" s="38">
        <f t="shared" si="39"/>
        <v>2985</v>
      </c>
      <c r="M504" s="209"/>
      <c r="N504" s="35"/>
      <c r="O504" s="206"/>
    </row>
    <row r="505" spans="1:15" ht="52.5" customHeight="1" thickBot="1">
      <c r="A505" s="5" t="s">
        <v>763</v>
      </c>
      <c r="B505" s="8">
        <v>1</v>
      </c>
      <c r="C505" s="8"/>
      <c r="D505" s="8">
        <v>1</v>
      </c>
      <c r="E505" s="50" t="s">
        <v>371</v>
      </c>
      <c r="F505" s="222" t="s">
        <v>354</v>
      </c>
      <c r="G505" s="42">
        <v>3005</v>
      </c>
      <c r="H505" s="83"/>
      <c r="I505" s="83">
        <v>138</v>
      </c>
      <c r="J505" s="83"/>
      <c r="K505" s="83"/>
      <c r="L505" s="38">
        <f t="shared" si="39"/>
        <v>3143</v>
      </c>
      <c r="M505" s="209"/>
      <c r="N505" s="35"/>
      <c r="O505" s="206"/>
    </row>
    <row r="506" spans="1:15" ht="52.5" customHeight="1" thickBot="1">
      <c r="A506" s="5" t="s">
        <v>764</v>
      </c>
      <c r="B506" s="13">
        <v>1</v>
      </c>
      <c r="C506" s="13">
        <v>1</v>
      </c>
      <c r="D506" s="13"/>
      <c r="E506" s="215" t="s">
        <v>134</v>
      </c>
      <c r="F506" s="223" t="s">
        <v>354</v>
      </c>
      <c r="G506" s="90">
        <v>3365</v>
      </c>
      <c r="H506" s="90"/>
      <c r="I506" s="90">
        <v>129</v>
      </c>
      <c r="J506" s="90"/>
      <c r="K506" s="90"/>
      <c r="L506" s="38">
        <f t="shared" si="39"/>
        <v>3494</v>
      </c>
      <c r="M506" s="97"/>
      <c r="N506" s="35"/>
      <c r="O506" s="206"/>
    </row>
    <row r="507" spans="1:15" ht="52.5" customHeight="1" thickBot="1">
      <c r="A507" s="5" t="s">
        <v>765</v>
      </c>
      <c r="B507" s="5">
        <v>1</v>
      </c>
      <c r="C507" s="5">
        <v>1</v>
      </c>
      <c r="D507" s="5"/>
      <c r="E507" s="30" t="s">
        <v>179</v>
      </c>
      <c r="F507" s="224" t="s">
        <v>378</v>
      </c>
      <c r="G507" s="38">
        <v>2400</v>
      </c>
      <c r="H507" s="38"/>
      <c r="I507" s="38">
        <v>129</v>
      </c>
      <c r="J507" s="38"/>
      <c r="K507" s="38"/>
      <c r="L507" s="35">
        <f t="shared" si="39"/>
        <v>2529</v>
      </c>
      <c r="M507" s="22"/>
      <c r="N507" s="38"/>
      <c r="O507" s="206"/>
    </row>
    <row r="508" spans="1:15" ht="52.5" customHeight="1" thickBot="1">
      <c r="A508" s="5" t="s">
        <v>766</v>
      </c>
      <c r="B508" s="5">
        <v>1</v>
      </c>
      <c r="C508" s="5">
        <v>1</v>
      </c>
      <c r="D508" s="5"/>
      <c r="E508" s="30" t="s">
        <v>173</v>
      </c>
      <c r="F508" s="224" t="s">
        <v>378</v>
      </c>
      <c r="G508" s="38">
        <v>3995</v>
      </c>
      <c r="H508" s="38"/>
      <c r="I508" s="38">
        <v>90</v>
      </c>
      <c r="J508" s="38"/>
      <c r="K508" s="38"/>
      <c r="L508" s="38">
        <f t="shared" si="39"/>
        <v>4085</v>
      </c>
      <c r="M508" s="95"/>
      <c r="N508" s="38"/>
      <c r="O508" s="206"/>
    </row>
    <row r="509" spans="1:15" ht="52.5" customHeight="1" thickBot="1">
      <c r="A509" s="5" t="s">
        <v>767</v>
      </c>
      <c r="B509" s="5">
        <v>1</v>
      </c>
      <c r="C509" s="5">
        <v>1</v>
      </c>
      <c r="D509" s="5"/>
      <c r="E509" s="30" t="s">
        <v>145</v>
      </c>
      <c r="F509" s="224" t="s">
        <v>354</v>
      </c>
      <c r="G509" s="38">
        <v>3185</v>
      </c>
      <c r="H509" s="38"/>
      <c r="I509" s="38">
        <v>90</v>
      </c>
      <c r="J509" s="38"/>
      <c r="K509" s="38"/>
      <c r="L509" s="38">
        <f t="shared" si="39"/>
        <v>3275</v>
      </c>
      <c r="M509" s="94"/>
      <c r="N509" s="38"/>
      <c r="O509" s="206"/>
    </row>
    <row r="510" spans="1:15" ht="52.5" customHeight="1" thickBot="1">
      <c r="A510" s="5" t="s">
        <v>768</v>
      </c>
      <c r="B510" s="5">
        <v>1</v>
      </c>
      <c r="C510" s="5">
        <v>1</v>
      </c>
      <c r="D510" s="5"/>
      <c r="E510" s="30" t="s">
        <v>181</v>
      </c>
      <c r="F510" s="224" t="s">
        <v>354</v>
      </c>
      <c r="G510" s="38">
        <v>3690</v>
      </c>
      <c r="H510" s="35"/>
      <c r="I510" s="35">
        <v>111</v>
      </c>
      <c r="J510" s="35"/>
      <c r="K510" s="35"/>
      <c r="L510" s="35">
        <f t="shared" si="39"/>
        <v>3801</v>
      </c>
      <c r="M510" s="12"/>
      <c r="N510" s="38"/>
      <c r="O510" s="206"/>
    </row>
    <row r="511" spans="1:15" ht="25.5" customHeight="1" thickTop="1">
      <c r="A511" s="5"/>
      <c r="B511" s="5"/>
      <c r="C511" s="5"/>
      <c r="D511" s="5"/>
      <c r="E511" s="30"/>
      <c r="F511" s="216" t="s">
        <v>244</v>
      </c>
      <c r="G511" s="217">
        <f>SUM(G476:G510)</f>
        <v>121180</v>
      </c>
      <c r="H511" s="217">
        <f>SUM(H476:H510)</f>
        <v>700</v>
      </c>
      <c r="I511" s="217">
        <f>SUM(I476:I510)</f>
        <v>3819</v>
      </c>
      <c r="J511" s="217">
        <f>SUM(J476:J510)</f>
        <v>0</v>
      </c>
      <c r="K511" s="217">
        <f>SUM(K476:K510)</f>
        <v>0</v>
      </c>
      <c r="L511" s="217">
        <f>SUM(L476:L510)</f>
        <v>124299</v>
      </c>
      <c r="M511" s="109"/>
      <c r="N511" s="35"/>
      <c r="O511" s="206"/>
    </row>
    <row r="512" spans="1:15" ht="15" customHeight="1">
      <c r="A512" s="273" t="s">
        <v>267</v>
      </c>
      <c r="B512" s="273"/>
      <c r="C512" s="273"/>
      <c r="D512" s="273"/>
      <c r="E512" s="273"/>
      <c r="F512" s="273"/>
      <c r="G512" s="273"/>
      <c r="H512" s="273"/>
      <c r="I512" s="273"/>
      <c r="J512" s="273"/>
      <c r="K512" s="273"/>
      <c r="L512" s="273"/>
      <c r="M512" s="273"/>
      <c r="N512" s="35"/>
      <c r="O512" s="206"/>
    </row>
    <row r="513" spans="1:15" ht="51" customHeight="1" thickBot="1">
      <c r="A513" s="5" t="s">
        <v>769</v>
      </c>
      <c r="B513" s="5">
        <v>1</v>
      </c>
      <c r="C513" s="5"/>
      <c r="D513" s="5">
        <v>1</v>
      </c>
      <c r="E513" s="30" t="s">
        <v>218</v>
      </c>
      <c r="F513" s="34" t="s">
        <v>217</v>
      </c>
      <c r="G513" s="35">
        <v>1475</v>
      </c>
      <c r="H513" s="35"/>
      <c r="I513" s="35">
        <v>175</v>
      </c>
      <c r="J513" s="35"/>
      <c r="K513" s="35"/>
      <c r="L513" s="38">
        <f t="shared" si="38"/>
        <v>1650</v>
      </c>
      <c r="M513" s="102"/>
      <c r="N513" s="38"/>
      <c r="O513" s="206"/>
    </row>
    <row r="514" spans="1:15" ht="51" customHeight="1" thickBot="1">
      <c r="A514" s="5" t="s">
        <v>770</v>
      </c>
      <c r="B514" s="5">
        <v>1</v>
      </c>
      <c r="C514" s="5"/>
      <c r="D514" s="5">
        <v>1</v>
      </c>
      <c r="E514" s="30" t="s">
        <v>219</v>
      </c>
      <c r="F514" s="34" t="s">
        <v>217</v>
      </c>
      <c r="G514" s="35">
        <v>1475</v>
      </c>
      <c r="H514" s="35"/>
      <c r="I514" s="35">
        <v>175</v>
      </c>
      <c r="J514" s="35"/>
      <c r="K514" s="35"/>
      <c r="L514" s="38">
        <f t="shared" si="38"/>
        <v>1650</v>
      </c>
      <c r="M514" s="103"/>
      <c r="N514" s="35"/>
      <c r="O514" s="206"/>
    </row>
    <row r="515" spans="1:15" ht="51" customHeight="1" thickBot="1">
      <c r="A515" s="5" t="s">
        <v>771</v>
      </c>
      <c r="B515" s="5">
        <v>1</v>
      </c>
      <c r="C515" s="5"/>
      <c r="D515" s="5">
        <v>1</v>
      </c>
      <c r="E515" s="30" t="s">
        <v>220</v>
      </c>
      <c r="F515" s="34" t="s">
        <v>217</v>
      </c>
      <c r="G515" s="35">
        <v>1475</v>
      </c>
      <c r="H515" s="35"/>
      <c r="I515" s="35">
        <v>175</v>
      </c>
      <c r="J515" s="35"/>
      <c r="K515" s="35"/>
      <c r="L515" s="38">
        <f t="shared" si="38"/>
        <v>1650</v>
      </c>
      <c r="M515" s="103"/>
      <c r="N515" s="35"/>
      <c r="O515" s="206"/>
    </row>
    <row r="516" spans="1:15" ht="51" customHeight="1" thickBot="1">
      <c r="A516" s="5" t="s">
        <v>772</v>
      </c>
      <c r="B516" s="5">
        <v>1</v>
      </c>
      <c r="C516" s="5"/>
      <c r="D516" s="5">
        <v>1</v>
      </c>
      <c r="E516" s="30" t="s">
        <v>221</v>
      </c>
      <c r="F516" s="34" t="s">
        <v>217</v>
      </c>
      <c r="G516" s="35">
        <v>1475</v>
      </c>
      <c r="H516" s="35"/>
      <c r="I516" s="35">
        <v>175</v>
      </c>
      <c r="J516" s="35"/>
      <c r="K516" s="35"/>
      <c r="L516" s="38">
        <f t="shared" si="38"/>
        <v>1650</v>
      </c>
      <c r="M516" s="103"/>
      <c r="N516" s="35"/>
      <c r="O516" s="206"/>
    </row>
    <row r="517" spans="1:15" ht="51" customHeight="1" thickBot="1">
      <c r="A517" s="5" t="s">
        <v>773</v>
      </c>
      <c r="B517" s="5">
        <v>1</v>
      </c>
      <c r="C517" s="5"/>
      <c r="D517" s="5">
        <v>1</v>
      </c>
      <c r="E517" s="30" t="s">
        <v>222</v>
      </c>
      <c r="F517" s="34" t="s">
        <v>217</v>
      </c>
      <c r="G517" s="35">
        <v>5025</v>
      </c>
      <c r="H517" s="35"/>
      <c r="I517" s="35">
        <v>30</v>
      </c>
      <c r="J517" s="37"/>
      <c r="K517" s="37"/>
      <c r="L517" s="38">
        <f t="shared" si="38"/>
        <v>5055</v>
      </c>
      <c r="M517" s="103"/>
      <c r="N517" s="35"/>
      <c r="O517" s="206"/>
    </row>
    <row r="518" spans="1:15" ht="51" customHeight="1" thickBot="1">
      <c r="A518" s="5" t="s">
        <v>774</v>
      </c>
      <c r="B518" s="5">
        <v>1</v>
      </c>
      <c r="C518" s="5"/>
      <c r="D518" s="5">
        <v>1</v>
      </c>
      <c r="E518" s="30" t="s">
        <v>223</v>
      </c>
      <c r="F518" s="34" t="s">
        <v>217</v>
      </c>
      <c r="G518" s="35">
        <v>555</v>
      </c>
      <c r="H518" s="35"/>
      <c r="I518" s="35">
        <v>175</v>
      </c>
      <c r="J518" s="37"/>
      <c r="K518" s="37"/>
      <c r="L518" s="38">
        <f t="shared" si="38"/>
        <v>730</v>
      </c>
      <c r="M518" s="103"/>
      <c r="N518" s="35"/>
      <c r="O518" s="206"/>
    </row>
    <row r="519" spans="1:15" ht="51" customHeight="1" thickBot="1">
      <c r="A519" s="5" t="s">
        <v>775</v>
      </c>
      <c r="B519" s="5">
        <v>1</v>
      </c>
      <c r="C519" s="5">
        <v>1</v>
      </c>
      <c r="D519" s="5"/>
      <c r="E519" s="30" t="s">
        <v>323</v>
      </c>
      <c r="F519" s="34" t="s">
        <v>217</v>
      </c>
      <c r="G519" s="38">
        <v>555</v>
      </c>
      <c r="H519" s="38"/>
      <c r="I519" s="38">
        <v>175</v>
      </c>
      <c r="J519" s="51"/>
      <c r="K519" s="51"/>
      <c r="L519" s="38">
        <f t="shared" si="38"/>
        <v>730</v>
      </c>
      <c r="M519" s="103"/>
      <c r="N519" s="35"/>
      <c r="O519" s="206"/>
    </row>
    <row r="520" spans="1:15" s="10" customFormat="1" ht="51" customHeight="1" thickBot="1">
      <c r="A520" s="5" t="s">
        <v>776</v>
      </c>
      <c r="B520" s="13">
        <v>1</v>
      </c>
      <c r="C520" s="13">
        <v>1</v>
      </c>
      <c r="D520" s="45"/>
      <c r="E520" s="78" t="s">
        <v>158</v>
      </c>
      <c r="F520" s="34" t="s">
        <v>217</v>
      </c>
      <c r="G520" s="42">
        <v>3560</v>
      </c>
      <c r="H520" s="42"/>
      <c r="I520" s="42">
        <v>110</v>
      </c>
      <c r="J520" s="42"/>
      <c r="K520" s="42"/>
      <c r="L520" s="42">
        <f>G520-H520+I520+J520</f>
        <v>3670</v>
      </c>
      <c r="M520" s="95"/>
      <c r="N520" s="35"/>
      <c r="O520" s="206"/>
    </row>
    <row r="521" spans="1:15" ht="25.5" customHeight="1" thickBot="1">
      <c r="A521" s="104"/>
      <c r="B521" s="104"/>
      <c r="C521" s="104"/>
      <c r="D521" s="104"/>
      <c r="E521" s="105"/>
      <c r="F521" s="107" t="s">
        <v>245</v>
      </c>
      <c r="G521" s="118">
        <f>SUM(G513:G520)</f>
        <v>15595</v>
      </c>
      <c r="H521" s="118">
        <f>SUM(H513:H520)</f>
        <v>0</v>
      </c>
      <c r="I521" s="118">
        <f>SUM(I513:I520)</f>
        <v>1190</v>
      </c>
      <c r="J521" s="118">
        <f>SUM(J513:J520)</f>
        <v>0</v>
      </c>
      <c r="K521" s="118">
        <f>SUM(K513:K520)</f>
        <v>0</v>
      </c>
      <c r="L521" s="118">
        <f>SUM(L513:L520)</f>
        <v>16785</v>
      </c>
      <c r="M521" s="146"/>
      <c r="N521" s="35"/>
      <c r="O521" s="206"/>
    </row>
    <row r="522" spans="1:15" ht="25.5" customHeight="1" thickTop="1">
      <c r="A522" s="114"/>
      <c r="B522" s="147">
        <f>SUM(B476:B520)</f>
        <v>43</v>
      </c>
      <c r="C522" s="147">
        <f>SUM(C476:C520)</f>
        <v>30</v>
      </c>
      <c r="D522" s="147">
        <f>SUM(D476:D519)</f>
        <v>13</v>
      </c>
      <c r="E522" s="115"/>
      <c r="F522" s="138" t="s">
        <v>246</v>
      </c>
      <c r="G522" s="139">
        <f>G511+G521</f>
        <v>136775</v>
      </c>
      <c r="H522" s="139">
        <f>H511+H521</f>
        <v>700</v>
      </c>
      <c r="I522" s="139">
        <f>I511+I521</f>
        <v>5009</v>
      </c>
      <c r="J522" s="139">
        <f>J511+J521</f>
        <v>0</v>
      </c>
      <c r="K522" s="139">
        <f>K511+K521</f>
        <v>0</v>
      </c>
      <c r="L522" s="139">
        <f>L511+L521</f>
        <v>141084</v>
      </c>
      <c r="M522" s="146"/>
      <c r="N522" s="35"/>
      <c r="O522" s="206"/>
    </row>
    <row r="523" spans="1:15" ht="15" customHeight="1">
      <c r="A523" s="274" t="s">
        <v>10</v>
      </c>
      <c r="B523" s="274"/>
      <c r="C523" s="274"/>
      <c r="D523" s="274"/>
      <c r="E523" s="274"/>
      <c r="F523" s="274"/>
      <c r="G523" s="274"/>
      <c r="H523" s="274"/>
      <c r="I523" s="274"/>
      <c r="J523" s="274"/>
      <c r="K523" s="274"/>
      <c r="L523" s="274"/>
      <c r="M523" s="274"/>
      <c r="N523" s="35"/>
      <c r="O523" s="206"/>
    </row>
    <row r="524" spans="1:15" ht="15" customHeight="1">
      <c r="A524" s="274" t="s">
        <v>450</v>
      </c>
      <c r="B524" s="274"/>
      <c r="C524" s="274"/>
      <c r="D524" s="274"/>
      <c r="E524" s="274"/>
      <c r="F524" s="274"/>
      <c r="G524" s="274"/>
      <c r="H524" s="274"/>
      <c r="I524" s="274"/>
      <c r="J524" s="274"/>
      <c r="K524" s="274"/>
      <c r="L524" s="274"/>
      <c r="M524" s="274"/>
      <c r="N524" s="35"/>
      <c r="O524" s="206"/>
    </row>
    <row r="525" spans="1:15" ht="15" customHeight="1">
      <c r="A525" s="274" t="str">
        <f>A3</f>
        <v>Nómina que corresponde a la 1RA (primera) quincena del mes de Enero de 2019.</v>
      </c>
      <c r="B525" s="274"/>
      <c r="C525" s="274"/>
      <c r="D525" s="274"/>
      <c r="E525" s="274"/>
      <c r="F525" s="274"/>
      <c r="G525" s="274"/>
      <c r="H525" s="274"/>
      <c r="I525" s="274"/>
      <c r="J525" s="274"/>
      <c r="K525" s="274"/>
      <c r="L525" s="274"/>
      <c r="M525" s="274"/>
      <c r="N525" s="35"/>
      <c r="O525" s="206"/>
    </row>
    <row r="526" spans="1:15" ht="15" customHeight="1">
      <c r="A526" s="273" t="s">
        <v>224</v>
      </c>
      <c r="B526" s="273"/>
      <c r="C526" s="273"/>
      <c r="D526" s="273"/>
      <c r="E526" s="273"/>
      <c r="F526" s="273"/>
      <c r="G526" s="273"/>
      <c r="H526" s="273"/>
      <c r="I526" s="273"/>
      <c r="J526" s="273"/>
      <c r="K526" s="273"/>
      <c r="L526" s="273"/>
      <c r="M526" s="273"/>
      <c r="N526" s="35"/>
      <c r="O526" s="206"/>
    </row>
    <row r="527" spans="1:15" ht="24.75" customHeight="1">
      <c r="A527" s="49" t="s">
        <v>8</v>
      </c>
      <c r="B527" s="45" t="s">
        <v>25</v>
      </c>
      <c r="C527" s="45" t="s">
        <v>19</v>
      </c>
      <c r="D527" s="45" t="s">
        <v>20</v>
      </c>
      <c r="E527" s="49" t="s">
        <v>0</v>
      </c>
      <c r="F527" s="49" t="s">
        <v>1</v>
      </c>
      <c r="G527" s="49" t="s">
        <v>2</v>
      </c>
      <c r="H527" s="49" t="s">
        <v>3</v>
      </c>
      <c r="I527" s="49" t="s">
        <v>4</v>
      </c>
      <c r="J527" s="82" t="s">
        <v>76</v>
      </c>
      <c r="K527" s="189" t="s">
        <v>317</v>
      </c>
      <c r="L527" s="49" t="s">
        <v>5</v>
      </c>
      <c r="M527" s="49" t="s">
        <v>6</v>
      </c>
      <c r="N527" s="35"/>
      <c r="O527" s="206"/>
    </row>
    <row r="528" spans="1:15" s="15" customFormat="1" ht="51" customHeight="1" thickBot="1">
      <c r="A528" s="5" t="s">
        <v>777</v>
      </c>
      <c r="B528" s="5">
        <v>1</v>
      </c>
      <c r="C528" s="5"/>
      <c r="D528" s="5">
        <v>1</v>
      </c>
      <c r="E528" s="30" t="s">
        <v>227</v>
      </c>
      <c r="F528" s="34" t="s">
        <v>225</v>
      </c>
      <c r="G528" s="38">
        <v>2005</v>
      </c>
      <c r="H528" s="38"/>
      <c r="I528" s="38">
        <v>165</v>
      </c>
      <c r="J528" s="51"/>
      <c r="K528" s="51"/>
      <c r="L528" s="38">
        <f>G528-H528+I528</f>
        <v>2170</v>
      </c>
      <c r="M528" s="182"/>
      <c r="N528" s="35"/>
      <c r="O528" s="206"/>
    </row>
    <row r="529" spans="1:13" ht="25.5" customHeight="1" thickTop="1">
      <c r="A529" s="114"/>
      <c r="B529" s="110">
        <f>SUM(B528)</f>
        <v>1</v>
      </c>
      <c r="C529" s="110">
        <f>SUM(C528)</f>
        <v>0</v>
      </c>
      <c r="D529" s="110">
        <f>SUM(D528)</f>
        <v>1</v>
      </c>
      <c r="E529" s="115"/>
      <c r="F529" s="110" t="s">
        <v>7</v>
      </c>
      <c r="G529" s="120">
        <f>SUM(G528)</f>
        <v>2005</v>
      </c>
      <c r="H529" s="120">
        <f>SUM(H528)</f>
        <v>0</v>
      </c>
      <c r="I529" s="120">
        <f>SUM(I528)</f>
        <v>165</v>
      </c>
      <c r="J529" s="120">
        <f>SUM(J528)</f>
        <v>0</v>
      </c>
      <c r="K529" s="120">
        <f>SUM(K528)</f>
        <v>0</v>
      </c>
      <c r="L529" s="120">
        <f>SUM(L528)</f>
        <v>2170</v>
      </c>
      <c r="M529" s="146"/>
    </row>
    <row r="530" spans="1:12" ht="18.75" customHeight="1">
      <c r="A530" s="24"/>
      <c r="B530" s="24"/>
      <c r="C530" s="24"/>
      <c r="D530" s="24"/>
      <c r="E530" s="25"/>
      <c r="F530" s="26"/>
      <c r="G530" s="26"/>
      <c r="L530" s="27"/>
    </row>
    <row r="531" spans="1:12" ht="18.75" customHeight="1">
      <c r="A531" s="24"/>
      <c r="B531" s="24"/>
      <c r="C531" s="24"/>
      <c r="D531" s="24"/>
      <c r="E531" s="25"/>
      <c r="F531" s="26"/>
      <c r="G531" s="26"/>
      <c r="I531" s="26"/>
      <c r="J531" s="26"/>
      <c r="K531" s="26"/>
      <c r="L531" s="27"/>
    </row>
    <row r="532" spans="1:12" ht="18.75" customHeight="1">
      <c r="A532" s="24"/>
      <c r="B532" s="24"/>
      <c r="C532" s="24"/>
      <c r="D532" s="24"/>
      <c r="E532" s="25"/>
      <c r="F532" s="26"/>
      <c r="G532" s="26"/>
      <c r="I532" s="26"/>
      <c r="J532" s="26"/>
      <c r="K532" s="26"/>
      <c r="L532" s="27"/>
    </row>
    <row r="533" spans="1:12" ht="18.75" customHeight="1">
      <c r="A533" s="24"/>
      <c r="B533" s="24"/>
      <c r="C533" s="24"/>
      <c r="D533" s="24"/>
      <c r="E533" s="25"/>
      <c r="F533" s="26"/>
      <c r="G533" s="26"/>
      <c r="I533" s="26"/>
      <c r="J533" s="26"/>
      <c r="K533" s="26"/>
      <c r="L533" s="27"/>
    </row>
    <row r="534" spans="1:12" ht="18.75" customHeight="1">
      <c r="A534" s="24"/>
      <c r="B534" s="24"/>
      <c r="C534" s="24"/>
      <c r="D534" s="24"/>
      <c r="E534" s="25"/>
      <c r="F534" s="26"/>
      <c r="G534" s="26"/>
      <c r="H534" s="26"/>
      <c r="I534" s="26"/>
      <c r="J534" s="26"/>
      <c r="K534" s="26"/>
      <c r="L534" s="27"/>
    </row>
    <row r="535" spans="1:12" ht="18.75" customHeight="1">
      <c r="A535" s="24"/>
      <c r="B535" s="24"/>
      <c r="C535" s="24"/>
      <c r="D535" s="24"/>
      <c r="E535" s="25"/>
      <c r="F535" s="26"/>
      <c r="G535" s="26"/>
      <c r="H535" s="26"/>
      <c r="I535" s="26"/>
      <c r="J535" s="26"/>
      <c r="K535" s="26"/>
      <c r="L535" s="27"/>
    </row>
    <row r="536" spans="1:12" ht="18.75" customHeight="1">
      <c r="A536" s="24"/>
      <c r="B536" s="24"/>
      <c r="C536" s="24"/>
      <c r="D536" s="24"/>
      <c r="E536" s="25"/>
      <c r="F536" s="26"/>
      <c r="G536" s="26"/>
      <c r="H536" s="26"/>
      <c r="I536" s="26"/>
      <c r="J536" s="26"/>
      <c r="K536" s="26"/>
      <c r="L536" s="27"/>
    </row>
    <row r="537" spans="1:12" ht="18.75" customHeight="1">
      <c r="A537" s="24"/>
      <c r="B537" s="24"/>
      <c r="C537" s="24"/>
      <c r="D537" s="24"/>
      <c r="E537" s="25"/>
      <c r="F537" s="26"/>
      <c r="G537" s="26"/>
      <c r="H537" s="26"/>
      <c r="I537" s="26"/>
      <c r="J537" s="26"/>
      <c r="K537" s="26"/>
      <c r="L537" s="27"/>
    </row>
    <row r="538" spans="1:12" ht="18.75" customHeight="1">
      <c r="A538" s="24"/>
      <c r="B538" s="24"/>
      <c r="C538" s="24"/>
      <c r="D538" s="24"/>
      <c r="E538" s="25"/>
      <c r="F538" s="26"/>
      <c r="G538" s="26"/>
      <c r="H538" s="26"/>
      <c r="I538" s="26"/>
      <c r="J538" s="26"/>
      <c r="K538" s="26"/>
      <c r="L538" s="27"/>
    </row>
    <row r="539" spans="1:12" ht="18.75" customHeight="1">
      <c r="A539" s="24"/>
      <c r="B539" s="24"/>
      <c r="C539" s="24"/>
      <c r="D539" s="24"/>
      <c r="E539" s="25"/>
      <c r="F539" s="26"/>
      <c r="G539" s="26"/>
      <c r="H539" s="26"/>
      <c r="I539" s="26"/>
      <c r="J539" s="26"/>
      <c r="K539" s="26"/>
      <c r="L539" s="27"/>
    </row>
    <row r="540" spans="1:12" ht="18.75" customHeight="1">
      <c r="A540" s="24"/>
      <c r="B540" s="24"/>
      <c r="C540" s="24"/>
      <c r="D540" s="24"/>
      <c r="E540" s="25"/>
      <c r="F540" s="26"/>
      <c r="G540" s="26"/>
      <c r="H540" s="26"/>
      <c r="I540" s="26"/>
      <c r="J540" s="26"/>
      <c r="K540" s="26"/>
      <c r="L540" s="27"/>
    </row>
    <row r="541" spans="1:12" ht="18.75" customHeight="1">
      <c r="A541" s="24"/>
      <c r="B541" s="24"/>
      <c r="C541" s="24"/>
      <c r="D541" s="24"/>
      <c r="E541" s="25"/>
      <c r="F541" s="26"/>
      <c r="G541" s="26"/>
      <c r="H541" s="26"/>
      <c r="I541" s="26"/>
      <c r="J541" s="26"/>
      <c r="K541" s="26"/>
      <c r="L541" s="27"/>
    </row>
    <row r="542" spans="1:12" ht="18.75" customHeight="1">
      <c r="A542" s="24"/>
      <c r="B542" s="24"/>
      <c r="C542" s="24"/>
      <c r="D542" s="24"/>
      <c r="E542" s="25"/>
      <c r="F542" s="26"/>
      <c r="G542" s="26"/>
      <c r="H542" s="26"/>
      <c r="I542" s="26"/>
      <c r="J542" s="26"/>
      <c r="K542" s="26"/>
      <c r="L542" s="27"/>
    </row>
    <row r="543" spans="1:12" ht="18.75" customHeight="1">
      <c r="A543" s="24"/>
      <c r="B543" s="24"/>
      <c r="C543" s="24"/>
      <c r="D543" s="24"/>
      <c r="E543" s="25"/>
      <c r="F543" s="26"/>
      <c r="G543" s="26"/>
      <c r="H543" s="26"/>
      <c r="I543" s="26"/>
      <c r="J543" s="26"/>
      <c r="K543" s="26"/>
      <c r="L543" s="27"/>
    </row>
    <row r="544" spans="1:12" ht="18.75" customHeight="1">
      <c r="A544" s="24"/>
      <c r="B544" s="24"/>
      <c r="C544" s="24"/>
      <c r="D544" s="24"/>
      <c r="E544" s="25"/>
      <c r="F544" s="26"/>
      <c r="G544" s="26"/>
      <c r="H544" s="26"/>
      <c r="I544" s="26"/>
      <c r="J544" s="26"/>
      <c r="K544" s="26"/>
      <c r="L544" s="27"/>
    </row>
    <row r="545" spans="1:12" ht="18.75" customHeight="1">
      <c r="A545" s="24"/>
      <c r="B545" s="24"/>
      <c r="C545" s="24"/>
      <c r="D545" s="24"/>
      <c r="E545" s="25"/>
      <c r="F545" s="26"/>
      <c r="G545" s="26"/>
      <c r="H545" s="26"/>
      <c r="I545" s="26"/>
      <c r="J545" s="26"/>
      <c r="K545" s="26"/>
      <c r="L545" s="27"/>
    </row>
    <row r="546" spans="1:12" ht="18.75" customHeight="1">
      <c r="A546" s="24"/>
      <c r="B546" s="24"/>
      <c r="C546" s="24"/>
      <c r="D546" s="24"/>
      <c r="E546" s="25"/>
      <c r="F546" s="26"/>
      <c r="G546" s="26"/>
      <c r="H546" s="26"/>
      <c r="I546" s="26"/>
      <c r="J546" s="26"/>
      <c r="K546" s="26"/>
      <c r="L546" s="27"/>
    </row>
    <row r="547" spans="1:12" ht="18.75" customHeight="1">
      <c r="A547" s="24"/>
      <c r="B547" s="24"/>
      <c r="C547" s="24"/>
      <c r="D547" s="24"/>
      <c r="E547" s="25"/>
      <c r="F547" s="26"/>
      <c r="G547" s="26"/>
      <c r="H547" s="26"/>
      <c r="I547" s="26"/>
      <c r="J547" s="26"/>
      <c r="K547" s="26"/>
      <c r="L547" s="27"/>
    </row>
    <row r="548" spans="1:12" ht="18.75" customHeight="1">
      <c r="A548" s="24"/>
      <c r="B548" s="24"/>
      <c r="C548" s="24"/>
      <c r="D548" s="24"/>
      <c r="E548" s="25"/>
      <c r="F548" s="26"/>
      <c r="G548" s="26"/>
      <c r="H548" s="26"/>
      <c r="I548" s="26"/>
      <c r="J548" s="26"/>
      <c r="K548" s="26"/>
      <c r="L548" s="27"/>
    </row>
    <row r="549" spans="1:12" ht="18.75" customHeight="1">
      <c r="A549" s="24"/>
      <c r="B549" s="24"/>
      <c r="C549" s="24"/>
      <c r="D549" s="24"/>
      <c r="E549" s="25"/>
      <c r="F549" s="26"/>
      <c r="G549" s="26"/>
      <c r="H549" s="26"/>
      <c r="I549" s="26"/>
      <c r="J549" s="26"/>
      <c r="K549" s="26"/>
      <c r="L549" s="27"/>
    </row>
    <row r="550" spans="1:12" ht="18.75" customHeight="1">
      <c r="A550" s="24"/>
      <c r="B550" s="24"/>
      <c r="C550" s="24"/>
      <c r="D550" s="24"/>
      <c r="E550" s="25"/>
      <c r="F550" s="26"/>
      <c r="G550" s="26"/>
      <c r="H550" s="26"/>
      <c r="I550" s="26"/>
      <c r="J550" s="26"/>
      <c r="K550" s="26"/>
      <c r="L550" s="27"/>
    </row>
    <row r="551" spans="1:12" ht="18.75" customHeight="1">
      <c r="A551" s="24"/>
      <c r="B551" s="24"/>
      <c r="C551" s="24"/>
      <c r="D551" s="24"/>
      <c r="E551" s="25"/>
      <c r="F551" s="26"/>
      <c r="G551" s="26"/>
      <c r="H551" s="26"/>
      <c r="I551" s="26"/>
      <c r="J551" s="26"/>
      <c r="K551" s="26"/>
      <c r="L551" s="27"/>
    </row>
    <row r="552" spans="1:12" ht="18.75" customHeight="1">
      <c r="A552" s="24"/>
      <c r="B552" s="24"/>
      <c r="C552" s="24"/>
      <c r="D552" s="24"/>
      <c r="E552" s="25"/>
      <c r="F552" s="26"/>
      <c r="G552" s="26"/>
      <c r="H552" s="26"/>
      <c r="I552" s="26"/>
      <c r="J552" s="26"/>
      <c r="K552" s="26"/>
      <c r="L552" s="27"/>
    </row>
    <row r="553" spans="1:12" ht="18.75" customHeight="1">
      <c r="A553" s="24"/>
      <c r="B553" s="24"/>
      <c r="C553" s="24"/>
      <c r="D553" s="24"/>
      <c r="E553" s="25"/>
      <c r="F553" s="26"/>
      <c r="G553" s="26"/>
      <c r="H553" s="26"/>
      <c r="I553" s="26"/>
      <c r="J553" s="26"/>
      <c r="K553" s="26"/>
      <c r="L553" s="27"/>
    </row>
    <row r="554" spans="1:12" ht="18.75" customHeight="1">
      <c r="A554" s="24"/>
      <c r="B554" s="24"/>
      <c r="C554" s="24"/>
      <c r="D554" s="24"/>
      <c r="E554" s="25"/>
      <c r="F554" s="26"/>
      <c r="G554" s="26"/>
      <c r="H554" s="26"/>
      <c r="I554" s="26"/>
      <c r="J554" s="26"/>
      <c r="K554" s="26"/>
      <c r="L554" s="27"/>
    </row>
    <row r="555" spans="1:12" ht="18.75" customHeight="1">
      <c r="A555" s="24"/>
      <c r="B555" s="24"/>
      <c r="C555" s="24"/>
      <c r="D555" s="24"/>
      <c r="E555" s="25"/>
      <c r="F555" s="26"/>
      <c r="G555" s="26"/>
      <c r="H555" s="26"/>
      <c r="I555" s="26"/>
      <c r="J555" s="26"/>
      <c r="K555" s="26"/>
      <c r="L555" s="27"/>
    </row>
    <row r="556" spans="1:12" ht="12.75" customHeight="1">
      <c r="A556" s="28"/>
      <c r="B556" s="28"/>
      <c r="C556" s="28"/>
      <c r="D556" s="28"/>
      <c r="E556" s="25"/>
      <c r="F556" s="29"/>
      <c r="G556" s="27"/>
      <c r="H556" s="27"/>
      <c r="I556" s="27"/>
      <c r="J556" s="27"/>
      <c r="K556" s="27"/>
      <c r="L556" s="27"/>
    </row>
    <row r="557" spans="1:12" ht="12.75" customHeight="1">
      <c r="A557" s="28"/>
      <c r="B557" s="28"/>
      <c r="C557" s="28"/>
      <c r="D557" s="28"/>
      <c r="E557" s="25"/>
      <c r="F557" s="29"/>
      <c r="G557" s="27"/>
      <c r="H557" s="29"/>
      <c r="I557" s="27"/>
      <c r="J557" s="27"/>
      <c r="K557" s="27"/>
      <c r="L557" s="27"/>
    </row>
    <row r="558" spans="1:12" ht="12.75" customHeight="1">
      <c r="A558" s="4"/>
      <c r="B558" s="4"/>
      <c r="C558" s="4"/>
      <c r="D558" s="4"/>
      <c r="E558" s="25"/>
      <c r="F558" s="27"/>
      <c r="G558" s="29"/>
      <c r="H558" s="27"/>
      <c r="I558" s="27"/>
      <c r="J558" s="27"/>
      <c r="K558" s="27"/>
      <c r="L558" s="27"/>
    </row>
  </sheetData>
  <sheetProtection/>
  <mergeCells count="141">
    <mergeCell ref="A195:M195"/>
    <mergeCell ref="A196:M196"/>
    <mergeCell ref="A197:M197"/>
    <mergeCell ref="A415:M415"/>
    <mergeCell ref="A443:M443"/>
    <mergeCell ref="A444:M444"/>
    <mergeCell ref="A445:M445"/>
    <mergeCell ref="A446:M446"/>
    <mergeCell ref="A463:M463"/>
    <mergeCell ref="A402:M402"/>
    <mergeCell ref="A403:M403"/>
    <mergeCell ref="A297:M297"/>
    <mergeCell ref="A414:M414"/>
    <mergeCell ref="A324:M324"/>
    <mergeCell ref="A330:M330"/>
    <mergeCell ref="A343:M343"/>
    <mergeCell ref="A349:M349"/>
    <mergeCell ref="A376:M376"/>
    <mergeCell ref="A395:M395"/>
    <mergeCell ref="A296:M296"/>
    <mergeCell ref="A400:M400"/>
    <mergeCell ref="A401:M401"/>
    <mergeCell ref="A310:M310"/>
    <mergeCell ref="A311:M311"/>
    <mergeCell ref="A175:M175"/>
    <mergeCell ref="A203:M203"/>
    <mergeCell ref="A204:M204"/>
    <mergeCell ref="A205:M205"/>
    <mergeCell ref="A206:M206"/>
    <mergeCell ref="A167:M167"/>
    <mergeCell ref="A168:M168"/>
    <mergeCell ref="A294:M294"/>
    <mergeCell ref="A295:M295"/>
    <mergeCell ref="A242:M242"/>
    <mergeCell ref="A243:M243"/>
    <mergeCell ref="A244:M244"/>
    <mergeCell ref="A172:M172"/>
    <mergeCell ref="A173:M173"/>
    <mergeCell ref="A174:M174"/>
    <mergeCell ref="A183:M183"/>
    <mergeCell ref="A245:M245"/>
    <mergeCell ref="A251:M251"/>
    <mergeCell ref="A252:M252"/>
    <mergeCell ref="A253:M253"/>
    <mergeCell ref="A254:M254"/>
    <mergeCell ref="A194:M194"/>
    <mergeCell ref="A211:M211"/>
    <mergeCell ref="A212:M212"/>
    <mergeCell ref="A1:M1"/>
    <mergeCell ref="A2:M2"/>
    <mergeCell ref="A3:M3"/>
    <mergeCell ref="A4:M4"/>
    <mergeCell ref="A16:M16"/>
    <mergeCell ref="A17:M17"/>
    <mergeCell ref="A18:M18"/>
    <mergeCell ref="A19:M19"/>
    <mergeCell ref="A97:M97"/>
    <mergeCell ref="A84:M84"/>
    <mergeCell ref="A95:M95"/>
    <mergeCell ref="A96:M96"/>
    <mergeCell ref="A67:M67"/>
    <mergeCell ref="A37:M37"/>
    <mergeCell ref="A38:M38"/>
    <mergeCell ref="A39:M39"/>
    <mergeCell ref="A40:M40"/>
    <mergeCell ref="A27:M27"/>
    <mergeCell ref="A28:M28"/>
    <mergeCell ref="A29:M29"/>
    <mergeCell ref="A30:M30"/>
    <mergeCell ref="A64:M64"/>
    <mergeCell ref="A65:M65"/>
    <mergeCell ref="A66:M66"/>
    <mergeCell ref="A43:M43"/>
    <mergeCell ref="A50:M50"/>
    <mergeCell ref="A57:M57"/>
    <mergeCell ref="A58:M58"/>
    <mergeCell ref="A59:M59"/>
    <mergeCell ref="A60:M60"/>
    <mergeCell ref="A81:M81"/>
    <mergeCell ref="A82:M82"/>
    <mergeCell ref="A83:M83"/>
    <mergeCell ref="A74:M74"/>
    <mergeCell ref="A75:M75"/>
    <mergeCell ref="A76:M76"/>
    <mergeCell ref="A77:M77"/>
    <mergeCell ref="A98:M98"/>
    <mergeCell ref="A104:M104"/>
    <mergeCell ref="A105:M105"/>
    <mergeCell ref="A106:M106"/>
    <mergeCell ref="A107:M107"/>
    <mergeCell ref="A116:M116"/>
    <mergeCell ref="A117:M117"/>
    <mergeCell ref="A118:M118"/>
    <mergeCell ref="A119:M119"/>
    <mergeCell ref="A124:M124"/>
    <mergeCell ref="A125:M125"/>
    <mergeCell ref="A126:M126"/>
    <mergeCell ref="A127:M127"/>
    <mergeCell ref="A136:M136"/>
    <mergeCell ref="A137:M137"/>
    <mergeCell ref="A138:M138"/>
    <mergeCell ref="A139:M139"/>
    <mergeCell ref="A147:M147"/>
    <mergeCell ref="A148:M148"/>
    <mergeCell ref="A149:M149"/>
    <mergeCell ref="A150:M150"/>
    <mergeCell ref="A165:M165"/>
    <mergeCell ref="A166:M166"/>
    <mergeCell ref="A157:M157"/>
    <mergeCell ref="A158:M158"/>
    <mergeCell ref="A159:M159"/>
    <mergeCell ref="A160:M160"/>
    <mergeCell ref="A312:M312"/>
    <mergeCell ref="A213:M213"/>
    <mergeCell ref="A214:M214"/>
    <mergeCell ref="A231:M231"/>
    <mergeCell ref="A232:M232"/>
    <mergeCell ref="A233:M233"/>
    <mergeCell ref="A234:M234"/>
    <mergeCell ref="A262:M262"/>
    <mergeCell ref="A269:M269"/>
    <mergeCell ref="A281:M281"/>
    <mergeCell ref="A302:M302"/>
    <mergeCell ref="A303:M303"/>
    <mergeCell ref="A304:M304"/>
    <mergeCell ref="A305:M305"/>
    <mergeCell ref="A416:M416"/>
    <mergeCell ref="A417:M417"/>
    <mergeCell ref="A428:M428"/>
    <mergeCell ref="A429:M429"/>
    <mergeCell ref="A430:M430"/>
    <mergeCell ref="A431:M431"/>
    <mergeCell ref="A471:M471"/>
    <mergeCell ref="A472:M472"/>
    <mergeCell ref="A473:M473"/>
    <mergeCell ref="A474:M474"/>
    <mergeCell ref="A523:M523"/>
    <mergeCell ref="A524:M524"/>
    <mergeCell ref="A525:M525"/>
    <mergeCell ref="A526:M526"/>
    <mergeCell ref="A512:M512"/>
  </mergeCells>
  <printOptions verticalCentered="1"/>
  <pageMargins left="0.2362204724409449" right="0.2362204724409449" top="0.8267716535433072" bottom="0.7480314960629921" header="0.31496062992125984" footer="0.31496062992125984"/>
  <pageSetup horizontalDpi="300" verticalDpi="300" orientation="landscape" scale="66" r:id="rId1"/>
  <headerFooter alignWithMargins="0">
    <oddFooter>&amp;C&amp;12Página &amp;P&amp;"Bookman Old Style,Negrita"&amp;10 &amp;"Arial,Normal"&amp;12&amp;K000000de &amp;N 
&amp;K7030A0 1RA &amp;K000000Quincena de &amp;"Arial,Negrita"&amp;K7030A0ENERO &amp;"Arial,Normal"&amp;K000000de &amp;"Arial,Negrita"&amp;K7030A02019</oddFooter>
  </headerFooter>
  <rowBreaks count="61" manualBreakCount="61">
    <brk id="15" max="255" man="1"/>
    <brk id="26" max="255" man="1"/>
    <brk id="36" max="255" man="1"/>
    <brk id="56" max="255" man="1"/>
    <brk id="63" max="255" man="1"/>
    <brk id="36" max="255" man="1"/>
    <brk id="56" max="255" man="1"/>
    <brk id="73" max="255" man="1"/>
    <brk id="80" max="255" man="1"/>
    <brk id="94" max="255" man="1"/>
    <brk id="103" max="255" man="1"/>
    <brk id="115" max="255" man="1"/>
    <brk id="123" max="255" man="1"/>
    <brk id="135" max="255" man="1"/>
    <brk id="146" max="255" man="1"/>
    <brk id="156" max="255" man="1"/>
    <brk id="164" max="255" man="1"/>
    <brk id="171" max="255" man="1"/>
    <brk id="193" max="255" man="1"/>
    <brk id="202" max="255" man="1"/>
    <brk id="210" max="255" man="1"/>
    <brk id="230" max="255" man="1"/>
    <brk id="241" max="255" man="1"/>
    <brk id="250" max="255" man="1"/>
    <brk id="261" max="255" man="1"/>
    <brk id="268" max="255" man="1"/>
    <brk id="280" max="255" man="1"/>
    <brk id="293" max="255" man="1"/>
    <brk id="171" max="255" man="1"/>
    <brk id="193" max="255" man="1"/>
    <brk id="202" max="255" man="1"/>
    <brk id="210" max="255" man="1"/>
    <brk id="230" max="255" man="1"/>
    <brk id="241" max="255" man="1"/>
    <brk id="250" max="255" man="1"/>
    <brk id="261" max="255" man="1"/>
    <brk id="268" max="255" man="1"/>
    <brk id="280" max="255" man="1"/>
    <brk id="301" max="255" man="1"/>
    <brk id="309" max="255" man="1"/>
    <brk id="323" max="255" man="1"/>
    <brk id="329" max="255" man="1"/>
    <brk id="342" max="255" man="1"/>
    <brk id="348" max="255" man="1"/>
    <brk id="362" max="255" man="1"/>
    <brk id="375" max="255" man="1"/>
    <brk id="394" max="255" man="1"/>
    <brk id="399" max="255" man="1"/>
    <brk id="156" max="255" man="1"/>
    <brk id="413" max="255" man="1"/>
    <brk id="427" max="255" man="1"/>
    <brk id="442" max="255" man="1"/>
    <brk id="456" max="255" man="1"/>
    <brk id="462" max="255" man="1"/>
    <brk id="470" max="255" man="1"/>
    <brk id="485" max="255" man="1"/>
    <brk id="496" max="255" man="1"/>
    <brk id="511" max="255" man="1"/>
    <brk id="522" max="255" man="1"/>
    <brk id="529" max="255" man="1"/>
    <brk id="56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59"/>
  <sheetViews>
    <sheetView view="pageLayout" zoomScale="73" zoomScaleNormal="80" zoomScalePageLayoutView="73" workbookViewId="0" topLeftCell="A1">
      <selection activeCell="A32" sqref="A32:IV45"/>
    </sheetView>
  </sheetViews>
  <sheetFormatPr defaultColWidth="11.28125" defaultRowHeight="12.75"/>
  <cols>
    <col min="1" max="1" width="6.28125" style="3" customWidth="1"/>
    <col min="2" max="2" width="3.8515625" style="3" customWidth="1"/>
    <col min="3" max="3" width="4.7109375" style="3" customWidth="1"/>
    <col min="4" max="4" width="3.57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274" t="s">
        <v>10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15">
      <c r="A2" s="274" t="s">
        <v>450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ht="15">
      <c r="A3" s="274" t="s">
        <v>484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3" ht="18">
      <c r="A4" s="275" t="s">
        <v>318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</row>
    <row r="5" spans="1:13" ht="24">
      <c r="A5" s="194" t="s">
        <v>8</v>
      </c>
      <c r="B5" s="194" t="s">
        <v>25</v>
      </c>
      <c r="C5" s="194" t="s">
        <v>19</v>
      </c>
      <c r="D5" s="194" t="s">
        <v>20</v>
      </c>
      <c r="E5" s="46" t="s">
        <v>0</v>
      </c>
      <c r="F5" s="194" t="s">
        <v>1</v>
      </c>
      <c r="G5" s="194" t="s">
        <v>2</v>
      </c>
      <c r="H5" s="194" t="s">
        <v>3</v>
      </c>
      <c r="I5" s="194" t="s">
        <v>4</v>
      </c>
      <c r="J5" s="82" t="s">
        <v>76</v>
      </c>
      <c r="K5" s="252" t="s">
        <v>317</v>
      </c>
      <c r="L5" s="46" t="s">
        <v>5</v>
      </c>
      <c r="M5" s="250" t="s">
        <v>6</v>
      </c>
    </row>
    <row r="6" spans="1:13" ht="34.5" customHeight="1" thickBot="1">
      <c r="A6" s="5" t="s">
        <v>778</v>
      </c>
      <c r="B6" s="5">
        <v>1</v>
      </c>
      <c r="C6" s="5">
        <v>1</v>
      </c>
      <c r="D6" s="5"/>
      <c r="E6" s="190" t="s">
        <v>321</v>
      </c>
      <c r="F6" s="156" t="s">
        <v>365</v>
      </c>
      <c r="G6" s="38">
        <v>7020</v>
      </c>
      <c r="H6" s="38">
        <v>220</v>
      </c>
      <c r="I6" s="35"/>
      <c r="J6" s="35"/>
      <c r="K6" s="35"/>
      <c r="L6" s="35">
        <f aca="true" t="shared" si="0" ref="L6:L12">G6-H6+I6+J6+K6</f>
        <v>6800</v>
      </c>
      <c r="M6" s="6"/>
    </row>
    <row r="7" spans="1:13" ht="34.5" customHeight="1" thickBot="1">
      <c r="A7" s="5" t="s">
        <v>779</v>
      </c>
      <c r="B7" s="5">
        <v>1</v>
      </c>
      <c r="C7" s="5">
        <v>1</v>
      </c>
      <c r="D7" s="5"/>
      <c r="E7" s="198" t="s">
        <v>335</v>
      </c>
      <c r="F7" s="156" t="s">
        <v>364</v>
      </c>
      <c r="G7" s="38">
        <v>2600</v>
      </c>
      <c r="H7" s="38"/>
      <c r="I7" s="35">
        <v>100</v>
      </c>
      <c r="J7" s="35"/>
      <c r="K7" s="35"/>
      <c r="L7" s="35">
        <f t="shared" si="0"/>
        <v>2700</v>
      </c>
      <c r="M7" s="9"/>
    </row>
    <row r="8" spans="1:13" ht="34.5" customHeight="1" thickBot="1">
      <c r="A8" s="5" t="s">
        <v>780</v>
      </c>
      <c r="B8" s="5">
        <v>1</v>
      </c>
      <c r="C8" s="5">
        <v>1</v>
      </c>
      <c r="D8" s="5"/>
      <c r="E8" s="198" t="s">
        <v>374</v>
      </c>
      <c r="F8" s="156" t="s">
        <v>375</v>
      </c>
      <c r="G8" s="38">
        <v>3100</v>
      </c>
      <c r="H8" s="38"/>
      <c r="I8" s="35">
        <v>100</v>
      </c>
      <c r="J8" s="35"/>
      <c r="K8" s="35"/>
      <c r="L8" s="35">
        <f t="shared" si="0"/>
        <v>3200</v>
      </c>
      <c r="M8" s="192"/>
    </row>
    <row r="9" spans="1:13" ht="34.5" customHeight="1" thickBot="1">
      <c r="A9" s="5" t="s">
        <v>781</v>
      </c>
      <c r="B9" s="5">
        <v>1</v>
      </c>
      <c r="C9" s="5"/>
      <c r="D9" s="5">
        <v>1</v>
      </c>
      <c r="E9" s="198" t="s">
        <v>349</v>
      </c>
      <c r="F9" s="156" t="s">
        <v>366</v>
      </c>
      <c r="G9" s="38">
        <v>2155</v>
      </c>
      <c r="H9" s="38"/>
      <c r="I9" s="35">
        <v>95</v>
      </c>
      <c r="J9" s="35"/>
      <c r="K9" s="35"/>
      <c r="L9" s="35">
        <f t="shared" si="0"/>
        <v>2250</v>
      </c>
      <c r="M9" s="9"/>
    </row>
    <row r="10" spans="1:13" ht="34.5" customHeight="1" thickBot="1">
      <c r="A10" s="5" t="s">
        <v>782</v>
      </c>
      <c r="B10" s="5">
        <v>1</v>
      </c>
      <c r="C10" s="5">
        <v>1</v>
      </c>
      <c r="D10" s="5"/>
      <c r="E10" s="198" t="s">
        <v>377</v>
      </c>
      <c r="F10" s="156" t="s">
        <v>350</v>
      </c>
      <c r="G10" s="38">
        <v>2300</v>
      </c>
      <c r="H10" s="38"/>
      <c r="I10" s="35">
        <v>100</v>
      </c>
      <c r="J10" s="35"/>
      <c r="K10" s="35"/>
      <c r="L10" s="35">
        <f t="shared" si="0"/>
        <v>2400</v>
      </c>
      <c r="M10" s="9"/>
    </row>
    <row r="11" spans="1:13" ht="34.5" customHeight="1" thickBot="1">
      <c r="A11" s="5" t="s">
        <v>783</v>
      </c>
      <c r="B11" s="5">
        <v>1</v>
      </c>
      <c r="C11" s="5">
        <v>1</v>
      </c>
      <c r="D11" s="5"/>
      <c r="E11" s="198" t="s">
        <v>385</v>
      </c>
      <c r="F11" s="156" t="s">
        <v>386</v>
      </c>
      <c r="G11" s="38">
        <v>1350</v>
      </c>
      <c r="H11" s="38"/>
      <c r="I11" s="35">
        <v>150</v>
      </c>
      <c r="J11" s="35"/>
      <c r="K11" s="35"/>
      <c r="L11" s="35">
        <f t="shared" si="0"/>
        <v>1500</v>
      </c>
      <c r="M11" s="9"/>
    </row>
    <row r="12" spans="1:13" ht="38.25" customHeight="1" thickBot="1">
      <c r="A12" s="5" t="s">
        <v>784</v>
      </c>
      <c r="B12" s="5">
        <v>1</v>
      </c>
      <c r="C12" s="5">
        <v>1</v>
      </c>
      <c r="D12" s="5"/>
      <c r="E12" s="198" t="s">
        <v>396</v>
      </c>
      <c r="F12" s="176" t="s">
        <v>397</v>
      </c>
      <c r="G12" s="38">
        <v>2880</v>
      </c>
      <c r="H12" s="38"/>
      <c r="I12" s="35">
        <v>120</v>
      </c>
      <c r="J12" s="35"/>
      <c r="K12" s="35"/>
      <c r="L12" s="35">
        <f t="shared" si="0"/>
        <v>3000</v>
      </c>
      <c r="M12" s="9"/>
    </row>
    <row r="13" spans="1:13" ht="38.25" customHeight="1" thickBot="1">
      <c r="A13" s="5" t="s">
        <v>785</v>
      </c>
      <c r="B13" s="13">
        <v>1</v>
      </c>
      <c r="C13" s="13"/>
      <c r="D13" s="253">
        <v>1</v>
      </c>
      <c r="E13" s="254" t="s">
        <v>445</v>
      </c>
      <c r="F13" s="154" t="s">
        <v>446</v>
      </c>
      <c r="G13" s="38">
        <v>1850</v>
      </c>
      <c r="H13" s="38"/>
      <c r="I13" s="42">
        <v>150</v>
      </c>
      <c r="J13" s="42"/>
      <c r="K13" s="42"/>
      <c r="L13" s="42">
        <f>G13-H13+I13+J13</f>
        <v>2000</v>
      </c>
      <c r="M13" s="9"/>
    </row>
    <row r="14" spans="1:13" ht="38.25" customHeight="1" thickBot="1">
      <c r="A14" s="5" t="s">
        <v>786</v>
      </c>
      <c r="B14" s="13">
        <v>1</v>
      </c>
      <c r="C14" s="13"/>
      <c r="D14" s="253">
        <v>1</v>
      </c>
      <c r="E14" s="254" t="s">
        <v>447</v>
      </c>
      <c r="F14" s="154" t="s">
        <v>446</v>
      </c>
      <c r="G14" s="38">
        <v>3550</v>
      </c>
      <c r="H14" s="38"/>
      <c r="I14" s="42">
        <v>150</v>
      </c>
      <c r="J14" s="42"/>
      <c r="K14" s="42"/>
      <c r="L14" s="42">
        <f>G14-H14+I14+J14</f>
        <v>3700</v>
      </c>
      <c r="M14" s="9"/>
    </row>
    <row r="15" spans="1:13" ht="38.25" customHeight="1" thickBot="1">
      <c r="A15" s="5" t="s">
        <v>787</v>
      </c>
      <c r="B15" s="13">
        <v>1</v>
      </c>
      <c r="C15" s="13">
        <v>1</v>
      </c>
      <c r="D15" s="249"/>
      <c r="E15" s="198" t="s">
        <v>451</v>
      </c>
      <c r="F15" s="154" t="s">
        <v>452</v>
      </c>
      <c r="G15" s="38">
        <v>2900</v>
      </c>
      <c r="H15" s="38"/>
      <c r="I15" s="42">
        <v>100</v>
      </c>
      <c r="J15" s="42"/>
      <c r="K15" s="42"/>
      <c r="L15" s="42">
        <f>G15-H15+I15+J15</f>
        <v>3000</v>
      </c>
      <c r="M15" s="9"/>
    </row>
    <row r="16" spans="1:13" ht="38.25" customHeight="1" thickBot="1">
      <c r="A16" s="5" t="s">
        <v>788</v>
      </c>
      <c r="B16" s="13">
        <v>1</v>
      </c>
      <c r="C16" s="13">
        <v>1</v>
      </c>
      <c r="D16" s="259"/>
      <c r="E16" s="198" t="s">
        <v>467</v>
      </c>
      <c r="F16" s="154" t="s">
        <v>468</v>
      </c>
      <c r="G16" s="38">
        <v>2950</v>
      </c>
      <c r="H16" s="38"/>
      <c r="I16" s="42">
        <v>130</v>
      </c>
      <c r="J16" s="42"/>
      <c r="K16" s="42"/>
      <c r="L16" s="42">
        <f>G16-H16+I16+J16</f>
        <v>3080</v>
      </c>
      <c r="M16" s="9"/>
    </row>
    <row r="17" spans="1:13" ht="15.75" thickTop="1">
      <c r="A17" s="104"/>
      <c r="B17" s="110">
        <f>SUM(B6:B16)</f>
        <v>11</v>
      </c>
      <c r="C17" s="110">
        <f>SUM(C6:C16)</f>
        <v>8</v>
      </c>
      <c r="D17" s="110">
        <f>SUM(D6:D16)</f>
        <v>3</v>
      </c>
      <c r="E17" s="111"/>
      <c r="F17" s="110" t="s">
        <v>7</v>
      </c>
      <c r="G17" s="120">
        <f>SUM(G6:G16)</f>
        <v>32655</v>
      </c>
      <c r="H17" s="120">
        <f>SUM(H6:H16)</f>
        <v>220</v>
      </c>
      <c r="I17" s="120">
        <f>SUM(I6:I16)</f>
        <v>1195</v>
      </c>
      <c r="J17" s="120">
        <f>SUM(J6:J16)</f>
        <v>0</v>
      </c>
      <c r="K17" s="120">
        <f>SUM(K6:K16)</f>
        <v>0</v>
      </c>
      <c r="L17" s="120">
        <f>SUM(L6:L16)</f>
        <v>33630</v>
      </c>
      <c r="M17" s="113"/>
    </row>
    <row r="18" spans="1:13" ht="15">
      <c r="A18" s="104"/>
      <c r="B18" s="110"/>
      <c r="C18" s="110"/>
      <c r="D18" s="110"/>
      <c r="E18" s="111"/>
      <c r="F18" s="110"/>
      <c r="G18" s="118"/>
      <c r="H18" s="118"/>
      <c r="I18" s="118"/>
      <c r="J18" s="118"/>
      <c r="K18" s="118"/>
      <c r="L18" s="118"/>
      <c r="M18" s="113"/>
    </row>
    <row r="19" spans="1:13" ht="15">
      <c r="A19" s="5"/>
      <c r="B19" s="230"/>
      <c r="C19" s="230"/>
      <c r="D19" s="230"/>
      <c r="E19" s="191"/>
      <c r="F19" s="230"/>
      <c r="G19" s="51"/>
      <c r="H19" s="51"/>
      <c r="I19" s="51"/>
      <c r="J19" s="51"/>
      <c r="K19" s="51"/>
      <c r="L19" s="51"/>
      <c r="M19" s="192"/>
    </row>
    <row r="20" spans="1:13" ht="15">
      <c r="A20" s="5"/>
      <c r="B20" s="230"/>
      <c r="C20" s="230"/>
      <c r="D20" s="230"/>
      <c r="E20" s="191"/>
      <c r="F20" s="230"/>
      <c r="G20" s="51"/>
      <c r="H20" s="51"/>
      <c r="I20" s="51"/>
      <c r="J20" s="51"/>
      <c r="K20" s="51"/>
      <c r="L20" s="51"/>
      <c r="M20" s="192"/>
    </row>
    <row r="21" spans="1:13" ht="15">
      <c r="A21" s="5"/>
      <c r="B21" s="230"/>
      <c r="C21" s="230"/>
      <c r="D21" s="230"/>
      <c r="E21" s="191"/>
      <c r="F21" s="230"/>
      <c r="G21" s="51"/>
      <c r="H21" s="51"/>
      <c r="I21" s="51"/>
      <c r="J21" s="51"/>
      <c r="K21" s="51"/>
      <c r="L21" s="51"/>
      <c r="M21" s="192"/>
    </row>
    <row r="22" spans="1:13" ht="15">
      <c r="A22" s="5"/>
      <c r="B22" s="230"/>
      <c r="C22" s="230"/>
      <c r="D22" s="230"/>
      <c r="E22" s="191"/>
      <c r="F22" s="230"/>
      <c r="G22" s="51"/>
      <c r="H22" s="51"/>
      <c r="I22" s="51"/>
      <c r="J22" s="51"/>
      <c r="K22" s="51"/>
      <c r="L22" s="51"/>
      <c r="M22" s="192"/>
    </row>
    <row r="23" spans="1:13" ht="15">
      <c r="A23" s="5"/>
      <c r="B23" s="230"/>
      <c r="C23" s="230"/>
      <c r="D23" s="230"/>
      <c r="E23" s="191"/>
      <c r="F23" s="230"/>
      <c r="G23" s="51"/>
      <c r="H23" s="51"/>
      <c r="I23" s="51"/>
      <c r="J23" s="51"/>
      <c r="K23" s="51"/>
      <c r="L23" s="51"/>
      <c r="M23" s="192"/>
    </row>
    <row r="24" spans="1:13" ht="15">
      <c r="A24" s="5"/>
      <c r="B24" s="230"/>
      <c r="C24" s="230"/>
      <c r="D24" s="230"/>
      <c r="E24" s="191"/>
      <c r="F24" s="230"/>
      <c r="G24" s="51"/>
      <c r="H24" s="51"/>
      <c r="I24" s="51"/>
      <c r="J24" s="51"/>
      <c r="K24" s="51"/>
      <c r="L24" s="51"/>
      <c r="M24" s="192"/>
    </row>
    <row r="25" spans="1:13" ht="15">
      <c r="A25" s="5"/>
      <c r="B25" s="230"/>
      <c r="C25" s="230"/>
      <c r="D25" s="230"/>
      <c r="E25" s="191"/>
      <c r="F25" s="230"/>
      <c r="G25" s="51"/>
      <c r="H25" s="51"/>
      <c r="I25" s="51"/>
      <c r="J25" s="51"/>
      <c r="K25" s="51"/>
      <c r="L25" s="51"/>
      <c r="M25" s="192"/>
    </row>
    <row r="26" spans="1:13" ht="15">
      <c r="A26" s="5"/>
      <c r="B26" s="230"/>
      <c r="C26" s="230"/>
      <c r="D26" s="230"/>
      <c r="E26" s="191"/>
      <c r="F26" s="230"/>
      <c r="G26" s="51"/>
      <c r="H26" s="51"/>
      <c r="I26" s="51"/>
      <c r="J26" s="51"/>
      <c r="K26" s="51"/>
      <c r="L26" s="51"/>
      <c r="M26" s="192"/>
    </row>
    <row r="27" spans="1:13" ht="15">
      <c r="A27" s="5"/>
      <c r="B27" s="230"/>
      <c r="C27" s="230"/>
      <c r="D27" s="230"/>
      <c r="E27" s="191"/>
      <c r="F27" s="230"/>
      <c r="G27" s="51"/>
      <c r="H27" s="51"/>
      <c r="I27" s="51"/>
      <c r="J27" s="51"/>
      <c r="K27" s="51"/>
      <c r="L27" s="51"/>
      <c r="M27" s="192"/>
    </row>
    <row r="28" spans="1:13" ht="15">
      <c r="A28" s="5"/>
      <c r="B28" s="230"/>
      <c r="C28" s="230"/>
      <c r="D28" s="230"/>
      <c r="E28" s="191"/>
      <c r="F28" s="230"/>
      <c r="G28" s="51"/>
      <c r="H28" s="51"/>
      <c r="I28" s="51"/>
      <c r="J28" s="51"/>
      <c r="K28" s="51"/>
      <c r="L28" s="51"/>
      <c r="M28" s="192"/>
    </row>
    <row r="29" spans="1:13" ht="15">
      <c r="A29" s="5"/>
      <c r="B29" s="230"/>
      <c r="C29" s="230"/>
      <c r="D29" s="230"/>
      <c r="E29" s="191"/>
      <c r="F29" s="230"/>
      <c r="G29" s="51"/>
      <c r="H29" s="51"/>
      <c r="I29" s="51"/>
      <c r="J29" s="51"/>
      <c r="K29" s="51"/>
      <c r="L29" s="51"/>
      <c r="M29" s="192"/>
    </row>
    <row r="30" spans="1:13" ht="15">
      <c r="A30" s="5"/>
      <c r="B30" s="230"/>
      <c r="C30" s="230"/>
      <c r="D30" s="230"/>
      <c r="E30" s="191"/>
      <c r="F30" s="230"/>
      <c r="G30" s="51"/>
      <c r="H30" s="51"/>
      <c r="I30" s="51"/>
      <c r="J30" s="51"/>
      <c r="K30" s="51"/>
      <c r="L30" s="51"/>
      <c r="M30" s="192"/>
    </row>
    <row r="31" spans="1:13" ht="11.25" customHeight="1">
      <c r="A31" s="5"/>
      <c r="B31" s="230"/>
      <c r="C31" s="230"/>
      <c r="D31" s="230"/>
      <c r="E31" s="191"/>
      <c r="F31" s="230"/>
      <c r="G31" s="51"/>
      <c r="H31" s="51"/>
      <c r="I31" s="51"/>
      <c r="J31" s="51"/>
      <c r="K31" s="51"/>
      <c r="L31" s="51"/>
      <c r="M31" s="192"/>
    </row>
    <row r="32" spans="1:12" ht="15">
      <c r="A32" s="24"/>
      <c r="B32" s="24"/>
      <c r="C32" s="24"/>
      <c r="D32" s="24"/>
      <c r="E32" s="25"/>
      <c r="F32" s="26"/>
      <c r="G32" s="26"/>
      <c r="I32" s="26"/>
      <c r="J32" s="26"/>
      <c r="K32" s="26"/>
      <c r="L32" s="27"/>
    </row>
    <row r="33" spans="1:12" ht="15">
      <c r="A33" s="24"/>
      <c r="B33" s="24"/>
      <c r="C33" s="24"/>
      <c r="D33" s="24"/>
      <c r="E33" s="25"/>
      <c r="F33" s="26"/>
      <c r="G33" s="26"/>
      <c r="I33" s="26"/>
      <c r="J33" s="26"/>
      <c r="K33" s="26"/>
      <c r="L33" s="27"/>
    </row>
    <row r="34" spans="1:12" ht="15">
      <c r="A34" s="24"/>
      <c r="B34" s="24"/>
      <c r="C34" s="24"/>
      <c r="D34" s="24"/>
      <c r="E34" s="25"/>
      <c r="F34" s="26"/>
      <c r="G34" s="26"/>
      <c r="I34" s="26"/>
      <c r="J34" s="26"/>
      <c r="K34" s="26"/>
      <c r="L34" s="27"/>
    </row>
    <row r="35" spans="1:12" ht="15">
      <c r="A35" s="24"/>
      <c r="B35" s="24"/>
      <c r="C35" s="24"/>
      <c r="D35" s="24"/>
      <c r="E35" s="25"/>
      <c r="F35" s="26"/>
      <c r="G35" s="26"/>
      <c r="H35" s="26"/>
      <c r="I35" s="26"/>
      <c r="J35" s="26"/>
      <c r="K35" s="26"/>
      <c r="L35" s="27"/>
    </row>
    <row r="36" spans="1:12" ht="15">
      <c r="A36" s="24"/>
      <c r="B36" s="24"/>
      <c r="C36" s="24"/>
      <c r="D36" s="24"/>
      <c r="E36" s="25"/>
      <c r="F36" s="26"/>
      <c r="G36" s="26"/>
      <c r="H36" s="26"/>
      <c r="I36" s="26"/>
      <c r="J36" s="26"/>
      <c r="K36" s="26"/>
      <c r="L36" s="27"/>
    </row>
    <row r="37" spans="1:12" ht="15">
      <c r="A37" s="24"/>
      <c r="B37" s="24"/>
      <c r="C37" s="24"/>
      <c r="D37" s="24"/>
      <c r="E37" s="25"/>
      <c r="F37" s="26"/>
      <c r="G37" s="26"/>
      <c r="H37" s="26"/>
      <c r="I37" s="26"/>
      <c r="J37" s="26"/>
      <c r="K37" s="26"/>
      <c r="L37" s="27"/>
    </row>
    <row r="38" spans="1:12" ht="15">
      <c r="A38" s="24"/>
      <c r="B38" s="24"/>
      <c r="C38" s="24"/>
      <c r="D38" s="24"/>
      <c r="E38" s="25"/>
      <c r="F38" s="26"/>
      <c r="G38" s="26"/>
      <c r="H38" s="26"/>
      <c r="I38" s="26"/>
      <c r="J38" s="26"/>
      <c r="K38" s="26"/>
      <c r="L38" s="27"/>
    </row>
    <row r="39" spans="1:12" ht="15">
      <c r="A39" s="24"/>
      <c r="B39" s="24"/>
      <c r="C39" s="24"/>
      <c r="D39" s="24"/>
      <c r="E39" s="25"/>
      <c r="F39" s="26"/>
      <c r="G39" s="26"/>
      <c r="H39" s="26"/>
      <c r="I39" s="26"/>
      <c r="J39" s="26"/>
      <c r="K39" s="26"/>
      <c r="L39" s="27"/>
    </row>
    <row r="40" spans="1:12" ht="15">
      <c r="A40" s="24"/>
      <c r="B40" s="24"/>
      <c r="C40" s="24"/>
      <c r="D40" s="24"/>
      <c r="E40" s="25"/>
      <c r="F40" s="26"/>
      <c r="G40" s="26"/>
      <c r="H40" s="26"/>
      <c r="I40" s="26"/>
      <c r="J40" s="26"/>
      <c r="K40" s="26"/>
      <c r="L40" s="27"/>
    </row>
    <row r="41" spans="1:12" ht="15">
      <c r="A41" s="24"/>
      <c r="B41" s="24"/>
      <c r="C41" s="24"/>
      <c r="D41" s="24"/>
      <c r="E41" s="25"/>
      <c r="F41" s="26"/>
      <c r="G41" s="26"/>
      <c r="H41" s="26"/>
      <c r="I41" s="26"/>
      <c r="J41" s="26"/>
      <c r="K41" s="26"/>
      <c r="L41" s="27"/>
    </row>
    <row r="42" spans="1:12" ht="15">
      <c r="A42" s="24"/>
      <c r="B42" s="24"/>
      <c r="C42" s="24"/>
      <c r="D42" s="24"/>
      <c r="E42" s="25"/>
      <c r="F42" s="26"/>
      <c r="G42" s="26"/>
      <c r="H42" s="26"/>
      <c r="I42" s="26"/>
      <c r="J42" s="26"/>
      <c r="K42" s="26"/>
      <c r="L42" s="27"/>
    </row>
    <row r="43" spans="1:12" ht="15">
      <c r="A43" s="24"/>
      <c r="B43" s="24"/>
      <c r="C43" s="24"/>
      <c r="D43" s="24"/>
      <c r="E43" s="25"/>
      <c r="F43" s="26"/>
      <c r="G43" s="26"/>
      <c r="H43" s="26"/>
      <c r="I43" s="26"/>
      <c r="J43" s="26"/>
      <c r="K43" s="26"/>
      <c r="L43" s="27"/>
    </row>
    <row r="44" spans="1:12" ht="15">
      <c r="A44" s="24"/>
      <c r="B44" s="24"/>
      <c r="C44" s="24"/>
      <c r="D44" s="24"/>
      <c r="E44" s="25"/>
      <c r="F44" s="26"/>
      <c r="G44" s="26"/>
      <c r="H44" s="26"/>
      <c r="I44" s="26"/>
      <c r="J44" s="26"/>
      <c r="K44" s="26"/>
      <c r="L44" s="27"/>
    </row>
    <row r="45" spans="1:12" ht="15">
      <c r="A45" s="24"/>
      <c r="B45" s="24"/>
      <c r="C45" s="24"/>
      <c r="D45" s="24"/>
      <c r="E45" s="25"/>
      <c r="F45" s="26"/>
      <c r="G45" s="26"/>
      <c r="H45" s="26"/>
      <c r="I45" s="26"/>
      <c r="J45" s="26"/>
      <c r="K45" s="26"/>
      <c r="L45" s="27"/>
    </row>
    <row r="46" spans="1:12" ht="15">
      <c r="A46" s="24"/>
      <c r="B46" s="24"/>
      <c r="C46" s="24"/>
      <c r="D46" s="24"/>
      <c r="E46" s="25"/>
      <c r="F46" s="26"/>
      <c r="G46" s="26"/>
      <c r="H46" s="26"/>
      <c r="I46" s="26"/>
      <c r="J46" s="26"/>
      <c r="K46" s="26"/>
      <c r="L46" s="27"/>
    </row>
    <row r="47" spans="1:12" ht="15">
      <c r="A47" s="24"/>
      <c r="B47" s="24"/>
      <c r="C47" s="24"/>
      <c r="D47" s="24"/>
      <c r="E47" s="25"/>
      <c r="F47" s="26"/>
      <c r="G47" s="26"/>
      <c r="H47" s="26"/>
      <c r="I47" s="26"/>
      <c r="J47" s="26"/>
      <c r="K47" s="26"/>
      <c r="L47" s="27"/>
    </row>
    <row r="48" spans="1:12" ht="15">
      <c r="A48" s="24"/>
      <c r="B48" s="24"/>
      <c r="C48" s="24"/>
      <c r="D48" s="24"/>
      <c r="E48" s="25"/>
      <c r="F48" s="26"/>
      <c r="G48" s="26"/>
      <c r="H48" s="26"/>
      <c r="I48" s="26"/>
      <c r="J48" s="26"/>
      <c r="K48" s="26"/>
      <c r="L48" s="27"/>
    </row>
    <row r="49" spans="1:12" ht="15">
      <c r="A49" s="24"/>
      <c r="B49" s="24"/>
      <c r="C49" s="24"/>
      <c r="D49" s="24"/>
      <c r="E49" s="25"/>
      <c r="F49" s="26"/>
      <c r="G49" s="26"/>
      <c r="H49" s="26"/>
      <c r="I49" s="26"/>
      <c r="J49" s="26"/>
      <c r="K49" s="26"/>
      <c r="L49" s="27"/>
    </row>
    <row r="50" spans="1:12" ht="15">
      <c r="A50" s="24"/>
      <c r="B50" s="24"/>
      <c r="C50" s="24"/>
      <c r="D50" s="24"/>
      <c r="E50" s="25"/>
      <c r="F50" s="26"/>
      <c r="G50" s="26"/>
      <c r="H50" s="26"/>
      <c r="I50" s="26"/>
      <c r="J50" s="26"/>
      <c r="K50" s="26"/>
      <c r="L50" s="27"/>
    </row>
    <row r="51" spans="1:12" ht="15">
      <c r="A51" s="24"/>
      <c r="B51" s="24"/>
      <c r="C51" s="24"/>
      <c r="D51" s="24"/>
      <c r="E51" s="25"/>
      <c r="F51" s="26"/>
      <c r="G51" s="26"/>
      <c r="H51" s="26"/>
      <c r="I51" s="26"/>
      <c r="J51" s="26"/>
      <c r="K51" s="26"/>
      <c r="L51" s="27"/>
    </row>
    <row r="52" spans="1:12" ht="15">
      <c r="A52" s="24"/>
      <c r="B52" s="24"/>
      <c r="C52" s="24"/>
      <c r="D52" s="24"/>
      <c r="E52" s="25"/>
      <c r="F52" s="26"/>
      <c r="G52" s="26"/>
      <c r="H52" s="26"/>
      <c r="I52" s="26"/>
      <c r="J52" s="26"/>
      <c r="K52" s="26"/>
      <c r="L52" s="27"/>
    </row>
    <row r="53" spans="1:12" ht="15">
      <c r="A53" s="24"/>
      <c r="B53" s="24"/>
      <c r="C53" s="24"/>
      <c r="D53" s="24"/>
      <c r="E53" s="25"/>
      <c r="F53" s="26"/>
      <c r="G53" s="26"/>
      <c r="H53" s="26"/>
      <c r="I53" s="26"/>
      <c r="J53" s="26"/>
      <c r="K53" s="26"/>
      <c r="L53" s="27"/>
    </row>
    <row r="54" spans="1:12" ht="0.75" customHeight="1">
      <c r="A54" s="24"/>
      <c r="B54" s="24"/>
      <c r="C54" s="24"/>
      <c r="D54" s="24"/>
      <c r="E54" s="25"/>
      <c r="F54" s="26"/>
      <c r="G54" s="26"/>
      <c r="H54" s="26"/>
      <c r="I54" s="26"/>
      <c r="J54" s="26"/>
      <c r="K54" s="26"/>
      <c r="L54" s="27"/>
    </row>
    <row r="55" spans="1:12" ht="26.25" customHeight="1">
      <c r="A55" s="24"/>
      <c r="B55" s="24"/>
      <c r="C55" s="24"/>
      <c r="D55" s="24"/>
      <c r="E55" s="25"/>
      <c r="F55" s="26"/>
      <c r="G55" s="26"/>
      <c r="H55" s="26"/>
      <c r="I55" s="26"/>
      <c r="J55" s="26"/>
      <c r="K55" s="26"/>
      <c r="L55" s="27"/>
    </row>
    <row r="56" spans="1:12" ht="15">
      <c r="A56" s="24"/>
      <c r="B56" s="24"/>
      <c r="C56" s="24"/>
      <c r="D56" s="24"/>
      <c r="E56" s="25"/>
      <c r="F56" s="26"/>
      <c r="G56" s="26"/>
      <c r="H56" s="26"/>
      <c r="I56" s="26"/>
      <c r="J56" s="26"/>
      <c r="K56" s="26"/>
      <c r="L56" s="27"/>
    </row>
    <row r="57" spans="1:12" ht="15">
      <c r="A57" s="28"/>
      <c r="B57" s="28"/>
      <c r="C57" s="28"/>
      <c r="D57" s="28"/>
      <c r="E57" s="25"/>
      <c r="F57" s="29"/>
      <c r="G57" s="27"/>
      <c r="H57" s="27"/>
      <c r="I57" s="27"/>
      <c r="J57" s="27"/>
      <c r="K57" s="27"/>
      <c r="L57" s="27"/>
    </row>
    <row r="58" spans="1:12" ht="15">
      <c r="A58" s="28"/>
      <c r="B58" s="28"/>
      <c r="C58" s="28"/>
      <c r="D58" s="28"/>
      <c r="E58" s="25"/>
      <c r="F58" s="29"/>
      <c r="G58" s="27"/>
      <c r="H58" s="29"/>
      <c r="I58" s="27"/>
      <c r="J58" s="27"/>
      <c r="K58" s="27"/>
      <c r="L58" s="27"/>
    </row>
    <row r="59" spans="1:12" ht="15">
      <c r="A59" s="4"/>
      <c r="B59" s="4"/>
      <c r="C59" s="4"/>
      <c r="D59" s="4"/>
      <c r="E59" s="25"/>
      <c r="F59" s="27"/>
      <c r="G59" s="29"/>
      <c r="H59" s="27"/>
      <c r="I59" s="27"/>
      <c r="J59" s="27"/>
      <c r="K59" s="27"/>
      <c r="L59" s="27"/>
    </row>
  </sheetData>
  <sheetProtection/>
  <mergeCells count="4">
    <mergeCell ref="A1:M1"/>
    <mergeCell ref="A2:M2"/>
    <mergeCell ref="A3:M3"/>
    <mergeCell ref="A4:M4"/>
  </mergeCells>
  <printOptions/>
  <pageMargins left="0.2362204724409449" right="0.2362204724409449" top="0.9448818897637796" bottom="0.7480314960629921" header="0.31496062992125984" footer="0.31496062992125984"/>
  <pageSetup horizontalDpi="360" verticalDpi="360" orientation="landscape" paperSize="9" scale="70" r:id="rId1"/>
  <headerFooter>
    <oddFooter>&amp;C&amp;"Arial,Negrita"&amp;K7030A01RA QUIN DE ENERO 2019
Pagina.1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M49"/>
  <sheetViews>
    <sheetView view="pageLayout" zoomScale="80" zoomScaleNormal="80" zoomScalePageLayoutView="80" workbookViewId="0" topLeftCell="A1">
      <selection activeCell="O22" sqref="O22"/>
    </sheetView>
  </sheetViews>
  <sheetFormatPr defaultColWidth="11.421875" defaultRowHeight="12.75"/>
  <cols>
    <col min="1" max="1" width="9.57421875" style="0" customWidth="1"/>
    <col min="2" max="2" width="5.28125" style="0" customWidth="1"/>
    <col min="3" max="3" width="5.140625" style="0" customWidth="1"/>
    <col min="4" max="4" width="8.00390625" style="0" customWidth="1"/>
    <col min="5" max="5" width="29.28125" style="0" customWidth="1"/>
    <col min="6" max="6" width="20.421875" style="0" customWidth="1"/>
    <col min="7" max="7" width="14.57421875" style="0" customWidth="1"/>
    <col min="8" max="8" width="13.28125" style="0" customWidth="1"/>
    <col min="9" max="9" width="13.00390625" style="0" customWidth="1"/>
    <col min="12" max="12" width="14.140625" style="0" customWidth="1"/>
    <col min="13" max="13" width="23.421875" style="0" customWidth="1"/>
  </cols>
  <sheetData>
    <row r="2" spans="1:13" ht="12.75">
      <c r="A2" s="274" t="s">
        <v>10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ht="12.75">
      <c r="A3" s="274" t="s">
        <v>450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3" ht="12.75">
      <c r="A4" s="274" t="s">
        <v>485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</row>
    <row r="5" spans="1:13" ht="18">
      <c r="A5" s="275" t="s">
        <v>318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</row>
    <row r="6" spans="1:13" ht="26.25" thickBot="1">
      <c r="A6" s="194" t="s">
        <v>8</v>
      </c>
      <c r="B6" s="194" t="s">
        <v>25</v>
      </c>
      <c r="C6" s="194" t="s">
        <v>19</v>
      </c>
      <c r="D6" s="194" t="s">
        <v>20</v>
      </c>
      <c r="E6" s="46" t="s">
        <v>0</v>
      </c>
      <c r="F6" s="194" t="s">
        <v>1</v>
      </c>
      <c r="G6" s="194" t="s">
        <v>2</v>
      </c>
      <c r="H6" s="194" t="s">
        <v>3</v>
      </c>
      <c r="I6" s="194" t="s">
        <v>4</v>
      </c>
      <c r="J6" s="177" t="s">
        <v>76</v>
      </c>
      <c r="K6" s="189" t="s">
        <v>317</v>
      </c>
      <c r="L6" s="46" t="s">
        <v>5</v>
      </c>
      <c r="M6" s="233" t="s">
        <v>6</v>
      </c>
    </row>
    <row r="7" spans="1:13" ht="35.25" customHeight="1" thickBot="1">
      <c r="A7" s="5" t="s">
        <v>789</v>
      </c>
      <c r="B7" s="13">
        <v>1</v>
      </c>
      <c r="C7" s="13">
        <v>1</v>
      </c>
      <c r="D7" s="218"/>
      <c r="E7" s="212"/>
      <c r="F7" s="213" t="s">
        <v>330</v>
      </c>
      <c r="G7" s="38">
        <v>3810</v>
      </c>
      <c r="H7" s="38"/>
      <c r="I7" s="42">
        <v>90</v>
      </c>
      <c r="J7" s="42"/>
      <c r="K7" s="42"/>
      <c r="L7" s="42">
        <f aca="true" t="shared" si="0" ref="L7:L21">G7-H7+I7+J7</f>
        <v>3900</v>
      </c>
      <c r="M7" s="9"/>
    </row>
    <row r="8" spans="1:13" ht="35.25" customHeight="1" thickBot="1">
      <c r="A8" s="5" t="s">
        <v>790</v>
      </c>
      <c r="B8" s="13">
        <v>1</v>
      </c>
      <c r="C8" s="13">
        <v>1</v>
      </c>
      <c r="D8" s="231"/>
      <c r="E8" s="212" t="s">
        <v>400</v>
      </c>
      <c r="F8" s="213" t="s">
        <v>401</v>
      </c>
      <c r="G8" s="38">
        <v>3205</v>
      </c>
      <c r="H8" s="38"/>
      <c r="I8" s="42">
        <v>95</v>
      </c>
      <c r="J8" s="42"/>
      <c r="K8" s="42"/>
      <c r="L8" s="42">
        <f t="shared" si="0"/>
        <v>3300</v>
      </c>
      <c r="M8" s="9"/>
    </row>
    <row r="9" spans="1:13" ht="35.25" customHeight="1" thickBot="1">
      <c r="A9" s="5" t="s">
        <v>791</v>
      </c>
      <c r="B9" s="13">
        <v>1</v>
      </c>
      <c r="C9" s="13">
        <v>1</v>
      </c>
      <c r="D9" s="232"/>
      <c r="E9" s="212"/>
      <c r="F9" s="213" t="s">
        <v>330</v>
      </c>
      <c r="G9" s="38">
        <v>3810</v>
      </c>
      <c r="H9" s="38"/>
      <c r="I9" s="42">
        <v>90</v>
      </c>
      <c r="J9" s="42"/>
      <c r="K9" s="42"/>
      <c r="L9" s="42">
        <f t="shared" si="0"/>
        <v>3900</v>
      </c>
      <c r="M9" s="9"/>
    </row>
    <row r="10" spans="1:13" ht="35.25" customHeight="1" thickBot="1">
      <c r="A10" s="5" t="s">
        <v>792</v>
      </c>
      <c r="B10" s="13">
        <v>1</v>
      </c>
      <c r="C10" s="13">
        <v>1</v>
      </c>
      <c r="D10" s="232"/>
      <c r="E10" s="212"/>
      <c r="F10" s="213" t="s">
        <v>330</v>
      </c>
      <c r="G10" s="38">
        <v>3810</v>
      </c>
      <c r="H10" s="38"/>
      <c r="I10" s="42">
        <v>90</v>
      </c>
      <c r="J10" s="42"/>
      <c r="K10" s="42"/>
      <c r="L10" s="42">
        <f t="shared" si="0"/>
        <v>3900</v>
      </c>
      <c r="M10" s="9"/>
    </row>
    <row r="11" spans="1:13" ht="35.25" customHeight="1" thickBot="1">
      <c r="A11" s="5" t="s">
        <v>793</v>
      </c>
      <c r="B11" s="13">
        <v>1</v>
      </c>
      <c r="C11" s="13">
        <v>1</v>
      </c>
      <c r="D11" s="232"/>
      <c r="E11" s="212"/>
      <c r="F11" s="213" t="s">
        <v>330</v>
      </c>
      <c r="G11" s="38">
        <v>3810</v>
      </c>
      <c r="H11" s="38"/>
      <c r="I11" s="42">
        <v>90</v>
      </c>
      <c r="J11" s="42"/>
      <c r="K11" s="42"/>
      <c r="L11" s="42">
        <f t="shared" si="0"/>
        <v>3900</v>
      </c>
      <c r="M11" s="9"/>
    </row>
    <row r="12" spans="1:13" ht="35.25" customHeight="1" thickBot="1">
      <c r="A12" s="5" t="s">
        <v>794</v>
      </c>
      <c r="B12" s="13">
        <v>1</v>
      </c>
      <c r="C12" s="13">
        <v>1</v>
      </c>
      <c r="D12" s="249"/>
      <c r="E12" s="212" t="s">
        <v>453</v>
      </c>
      <c r="F12" s="213" t="s">
        <v>389</v>
      </c>
      <c r="G12" s="38">
        <v>3205</v>
      </c>
      <c r="H12" s="38"/>
      <c r="I12" s="42">
        <v>95</v>
      </c>
      <c r="J12" s="42"/>
      <c r="K12" s="42"/>
      <c r="L12" s="42">
        <f t="shared" si="0"/>
        <v>3300</v>
      </c>
      <c r="M12" s="9"/>
    </row>
    <row r="13" spans="1:13" ht="35.25" customHeight="1" thickBot="1">
      <c r="A13" s="5" t="s">
        <v>795</v>
      </c>
      <c r="B13" s="13">
        <v>1</v>
      </c>
      <c r="C13" s="13">
        <v>1</v>
      </c>
      <c r="D13" s="249"/>
      <c r="E13" s="212" t="s">
        <v>454</v>
      </c>
      <c r="F13" s="213" t="s">
        <v>389</v>
      </c>
      <c r="G13" s="38">
        <v>3205</v>
      </c>
      <c r="H13" s="38"/>
      <c r="I13" s="42">
        <v>95</v>
      </c>
      <c r="J13" s="42"/>
      <c r="K13" s="42"/>
      <c r="L13" s="42">
        <f t="shared" si="0"/>
        <v>3300</v>
      </c>
      <c r="M13" s="9"/>
    </row>
    <row r="14" spans="1:13" ht="35.25" customHeight="1" thickBot="1">
      <c r="A14" s="5" t="s">
        <v>796</v>
      </c>
      <c r="B14" s="13">
        <v>1</v>
      </c>
      <c r="C14" s="13"/>
      <c r="D14" s="249">
        <v>1</v>
      </c>
      <c r="E14" s="212" t="s">
        <v>455</v>
      </c>
      <c r="F14" s="213" t="s">
        <v>389</v>
      </c>
      <c r="G14" s="38">
        <v>3205</v>
      </c>
      <c r="H14" s="38"/>
      <c r="I14" s="42">
        <v>95</v>
      </c>
      <c r="J14" s="42"/>
      <c r="K14" s="42"/>
      <c r="L14" s="42">
        <f t="shared" si="0"/>
        <v>3300</v>
      </c>
      <c r="M14" s="9"/>
    </row>
    <row r="15" spans="1:13" ht="35.25" customHeight="1" thickBot="1">
      <c r="A15" s="5" t="s">
        <v>797</v>
      </c>
      <c r="B15" s="13">
        <v>1</v>
      </c>
      <c r="C15" s="13">
        <v>1</v>
      </c>
      <c r="D15" s="249"/>
      <c r="E15" s="212" t="s">
        <v>456</v>
      </c>
      <c r="F15" s="213" t="s">
        <v>458</v>
      </c>
      <c r="G15" s="38">
        <v>1880</v>
      </c>
      <c r="H15" s="38"/>
      <c r="I15" s="42">
        <v>120</v>
      </c>
      <c r="J15" s="42"/>
      <c r="K15" s="42"/>
      <c r="L15" s="42">
        <f t="shared" si="0"/>
        <v>2000</v>
      </c>
      <c r="M15" s="9"/>
    </row>
    <row r="16" spans="1:13" ht="35.25" customHeight="1" thickBot="1">
      <c r="A16" s="5" t="s">
        <v>798</v>
      </c>
      <c r="B16" s="13">
        <v>1</v>
      </c>
      <c r="C16" s="13"/>
      <c r="D16" s="249">
        <v>1</v>
      </c>
      <c r="E16" s="212" t="s">
        <v>457</v>
      </c>
      <c r="F16" s="213" t="s">
        <v>459</v>
      </c>
      <c r="G16" s="38">
        <v>1880</v>
      </c>
      <c r="H16" s="38"/>
      <c r="I16" s="42">
        <v>120</v>
      </c>
      <c r="J16" s="42"/>
      <c r="K16" s="42"/>
      <c r="L16" s="42">
        <f t="shared" si="0"/>
        <v>2000</v>
      </c>
      <c r="M16" s="9"/>
    </row>
    <row r="17" spans="1:13" ht="35.25" customHeight="1" thickBot="1">
      <c r="A17" s="5" t="s">
        <v>799</v>
      </c>
      <c r="B17" s="13">
        <v>1</v>
      </c>
      <c r="C17" s="13">
        <v>1</v>
      </c>
      <c r="D17" s="255"/>
      <c r="E17" s="198" t="s">
        <v>469</v>
      </c>
      <c r="F17" s="213" t="s">
        <v>389</v>
      </c>
      <c r="G17" s="38">
        <v>3205</v>
      </c>
      <c r="H17" s="38"/>
      <c r="I17" s="42">
        <v>95</v>
      </c>
      <c r="J17" s="42"/>
      <c r="K17" s="42"/>
      <c r="L17" s="42">
        <f t="shared" si="0"/>
        <v>3300</v>
      </c>
      <c r="M17" s="9"/>
    </row>
    <row r="18" spans="1:13" ht="35.25" customHeight="1" thickBot="1">
      <c r="A18" s="5" t="s">
        <v>800</v>
      </c>
      <c r="B18" s="13">
        <v>1</v>
      </c>
      <c r="C18" s="13">
        <v>1</v>
      </c>
      <c r="D18" s="262"/>
      <c r="E18" s="212" t="s">
        <v>477</v>
      </c>
      <c r="F18" s="213" t="s">
        <v>478</v>
      </c>
      <c r="G18" s="38">
        <v>2580</v>
      </c>
      <c r="H18" s="38"/>
      <c r="I18" s="42">
        <v>120</v>
      </c>
      <c r="J18" s="42"/>
      <c r="K18" s="42"/>
      <c r="L18" s="42">
        <f t="shared" si="0"/>
        <v>2700</v>
      </c>
      <c r="M18" s="9"/>
    </row>
    <row r="19" spans="1:13" ht="35.25" customHeight="1" thickBot="1">
      <c r="A19" s="5" t="s">
        <v>801</v>
      </c>
      <c r="B19" s="13">
        <v>1</v>
      </c>
      <c r="C19" s="13"/>
      <c r="D19" s="267">
        <v>1</v>
      </c>
      <c r="E19" s="198" t="s">
        <v>481</v>
      </c>
      <c r="F19" s="213" t="s">
        <v>389</v>
      </c>
      <c r="G19" s="38">
        <v>3205</v>
      </c>
      <c r="H19" s="38"/>
      <c r="I19" s="42">
        <v>95</v>
      </c>
      <c r="J19" s="42"/>
      <c r="K19" s="42"/>
      <c r="L19" s="42">
        <f t="shared" si="0"/>
        <v>3300</v>
      </c>
      <c r="M19" s="9"/>
    </row>
    <row r="20" spans="1:13" ht="35.25" customHeight="1" thickBot="1">
      <c r="A20" s="5" t="s">
        <v>802</v>
      </c>
      <c r="B20" s="13">
        <v>1</v>
      </c>
      <c r="C20" s="13">
        <v>1</v>
      </c>
      <c r="D20" s="268"/>
      <c r="E20" s="198"/>
      <c r="F20" s="213" t="s">
        <v>482</v>
      </c>
      <c r="G20" s="38">
        <v>3810</v>
      </c>
      <c r="H20" s="38"/>
      <c r="I20" s="42">
        <v>90</v>
      </c>
      <c r="J20" s="42"/>
      <c r="K20" s="42"/>
      <c r="L20" s="42">
        <f t="shared" si="0"/>
        <v>3900</v>
      </c>
      <c r="M20" s="9"/>
    </row>
    <row r="21" spans="1:13" ht="35.25" customHeight="1" thickBot="1">
      <c r="A21" s="5" t="s">
        <v>803</v>
      </c>
      <c r="B21" s="13">
        <v>1</v>
      </c>
      <c r="C21" s="13">
        <v>1</v>
      </c>
      <c r="D21" s="268"/>
      <c r="E21" s="198"/>
      <c r="F21" s="213" t="s">
        <v>330</v>
      </c>
      <c r="G21" s="38">
        <v>3810</v>
      </c>
      <c r="H21" s="38"/>
      <c r="I21" s="42">
        <v>90</v>
      </c>
      <c r="J21" s="42"/>
      <c r="K21" s="42"/>
      <c r="L21" s="42">
        <f t="shared" si="0"/>
        <v>3900</v>
      </c>
      <c r="M21" s="9"/>
    </row>
    <row r="22" spans="1:13" ht="15.75" thickTop="1">
      <c r="A22" s="104"/>
      <c r="B22" s="110">
        <f>SUM(B7:B21)</f>
        <v>15</v>
      </c>
      <c r="C22" s="110">
        <f>SUM(C7:C21)</f>
        <v>12</v>
      </c>
      <c r="D22" s="110">
        <f>SUM(D7:D19)</f>
        <v>3</v>
      </c>
      <c r="E22" s="111"/>
      <c r="F22" s="110" t="s">
        <v>7</v>
      </c>
      <c r="G22" s="120">
        <f aca="true" t="shared" si="1" ref="G22:L22">SUM(G7:G21)</f>
        <v>48430</v>
      </c>
      <c r="H22" s="120">
        <f t="shared" si="1"/>
        <v>0</v>
      </c>
      <c r="I22" s="120">
        <f t="shared" si="1"/>
        <v>1470</v>
      </c>
      <c r="J22" s="120">
        <f t="shared" si="1"/>
        <v>0</v>
      </c>
      <c r="K22" s="120">
        <f t="shared" si="1"/>
        <v>0</v>
      </c>
      <c r="L22" s="120">
        <f t="shared" si="1"/>
        <v>49900</v>
      </c>
      <c r="M22" s="113"/>
    </row>
    <row r="23" ht="4.5" customHeight="1">
      <c r="A23" s="195" t="s">
        <v>329</v>
      </c>
    </row>
    <row r="24" ht="0.75" customHeight="1">
      <c r="A24" s="195"/>
    </row>
    <row r="25" ht="0.75" customHeight="1">
      <c r="A25" s="195"/>
    </row>
    <row r="26" ht="0.75" customHeight="1">
      <c r="A26" s="195"/>
    </row>
    <row r="27" ht="0.75" customHeight="1">
      <c r="A27" s="195"/>
    </row>
    <row r="28" ht="4.5" customHeight="1">
      <c r="A28" s="195"/>
    </row>
    <row r="29" spans="1:13" ht="15">
      <c r="A29" s="24"/>
      <c r="B29" s="24"/>
      <c r="C29" s="24"/>
      <c r="D29" s="24"/>
      <c r="E29" s="25"/>
      <c r="F29" s="26"/>
      <c r="G29" s="26"/>
      <c r="H29" s="2"/>
      <c r="I29" s="26"/>
      <c r="J29" s="26"/>
      <c r="K29" s="26"/>
      <c r="L29" s="27"/>
      <c r="M29" s="1"/>
    </row>
    <row r="30" spans="1:13" ht="15">
      <c r="A30" s="24"/>
      <c r="B30" s="24"/>
      <c r="C30" s="24"/>
      <c r="D30" s="24"/>
      <c r="E30" s="25"/>
      <c r="F30" s="26"/>
      <c r="G30" s="26"/>
      <c r="H30" s="2"/>
      <c r="I30" s="26"/>
      <c r="J30" s="26"/>
      <c r="K30" s="26"/>
      <c r="L30" s="27"/>
      <c r="M30" s="1"/>
    </row>
    <row r="31" spans="1:13" ht="15">
      <c r="A31" s="24"/>
      <c r="B31" s="24"/>
      <c r="C31" s="24"/>
      <c r="D31" s="24"/>
      <c r="E31" s="25"/>
      <c r="F31" s="26"/>
      <c r="G31" s="26"/>
      <c r="H31" s="26"/>
      <c r="I31" s="26"/>
      <c r="J31" s="26"/>
      <c r="K31" s="26"/>
      <c r="L31" s="27"/>
      <c r="M31" s="1"/>
    </row>
    <row r="32" spans="1:13" ht="15">
      <c r="A32" s="24"/>
      <c r="B32" s="24"/>
      <c r="C32" s="24"/>
      <c r="D32" s="24"/>
      <c r="E32" s="25"/>
      <c r="F32" s="26"/>
      <c r="G32" s="26"/>
      <c r="H32" s="26"/>
      <c r="I32" s="26"/>
      <c r="J32" s="26"/>
      <c r="K32" s="26"/>
      <c r="L32" s="27"/>
      <c r="M32" s="1"/>
    </row>
    <row r="33" spans="1:13" ht="15">
      <c r="A33" s="24"/>
      <c r="B33" s="24"/>
      <c r="C33" s="24"/>
      <c r="D33" s="24"/>
      <c r="E33" s="25"/>
      <c r="F33" s="26"/>
      <c r="G33" s="26"/>
      <c r="H33" s="26"/>
      <c r="I33" s="26"/>
      <c r="J33" s="26"/>
      <c r="K33" s="26"/>
      <c r="L33" s="27"/>
      <c r="M33" s="1"/>
    </row>
    <row r="34" spans="1:13" ht="15">
      <c r="A34" s="24"/>
      <c r="B34" s="24"/>
      <c r="C34" s="24"/>
      <c r="D34" s="24"/>
      <c r="E34" s="25"/>
      <c r="F34" s="26"/>
      <c r="G34" s="26"/>
      <c r="H34" s="26"/>
      <c r="I34" s="26"/>
      <c r="J34" s="26"/>
      <c r="K34" s="26"/>
      <c r="L34" s="27"/>
      <c r="M34" s="1"/>
    </row>
    <row r="35" spans="1:13" ht="15">
      <c r="A35" s="24"/>
      <c r="B35" s="24"/>
      <c r="C35" s="24"/>
      <c r="D35" s="24"/>
      <c r="E35" s="25"/>
      <c r="F35" s="26"/>
      <c r="G35" s="26"/>
      <c r="H35" s="26"/>
      <c r="I35" s="26"/>
      <c r="J35" s="26"/>
      <c r="K35" s="26"/>
      <c r="L35" s="27"/>
      <c r="M35" s="1"/>
    </row>
    <row r="36" spans="1:13" ht="15">
      <c r="A36" s="24"/>
      <c r="B36" s="24"/>
      <c r="C36" s="24"/>
      <c r="D36" s="24"/>
      <c r="E36" s="25"/>
      <c r="F36" s="26"/>
      <c r="G36" s="26"/>
      <c r="H36" s="26"/>
      <c r="I36" s="26"/>
      <c r="J36" s="26"/>
      <c r="K36" s="26"/>
      <c r="L36" s="27"/>
      <c r="M36" s="1"/>
    </row>
    <row r="37" spans="1:13" ht="15">
      <c r="A37" s="24"/>
      <c r="B37" s="24"/>
      <c r="C37" s="24"/>
      <c r="D37" s="24"/>
      <c r="E37" s="25"/>
      <c r="F37" s="26"/>
      <c r="G37" s="26"/>
      <c r="H37" s="26"/>
      <c r="I37" s="26"/>
      <c r="J37" s="26"/>
      <c r="K37" s="26"/>
      <c r="L37" s="27"/>
      <c r="M37" s="1"/>
    </row>
    <row r="38" spans="1:13" ht="15">
      <c r="A38" s="24"/>
      <c r="B38" s="24"/>
      <c r="C38" s="24"/>
      <c r="D38" s="24"/>
      <c r="E38" s="25"/>
      <c r="F38" s="26"/>
      <c r="G38" s="26"/>
      <c r="H38" s="26"/>
      <c r="I38" s="26"/>
      <c r="J38" s="26"/>
      <c r="K38" s="26"/>
      <c r="L38" s="27"/>
      <c r="M38" s="1"/>
    </row>
    <row r="39" spans="1:13" ht="15">
      <c r="A39" s="24"/>
      <c r="B39" s="24"/>
      <c r="C39" s="24"/>
      <c r="D39" s="24"/>
      <c r="E39" s="25"/>
      <c r="F39" s="26"/>
      <c r="G39" s="26"/>
      <c r="H39" s="26"/>
      <c r="I39" s="26"/>
      <c r="J39" s="26"/>
      <c r="K39" s="26"/>
      <c r="L39" s="27"/>
      <c r="M39" s="1"/>
    </row>
    <row r="40" spans="1:13" ht="15">
      <c r="A40" s="24"/>
      <c r="B40" s="24"/>
      <c r="C40" s="24"/>
      <c r="D40" s="24"/>
      <c r="E40" s="25"/>
      <c r="F40" s="26"/>
      <c r="G40" s="26"/>
      <c r="H40" s="26"/>
      <c r="I40" s="26"/>
      <c r="J40" s="26"/>
      <c r="K40" s="26"/>
      <c r="L40" s="27"/>
      <c r="M40" s="1"/>
    </row>
    <row r="41" spans="1:13" ht="15">
      <c r="A41" s="24"/>
      <c r="B41" s="24"/>
      <c r="C41" s="24"/>
      <c r="D41" s="24"/>
      <c r="E41" s="25"/>
      <c r="F41" s="26"/>
      <c r="G41" s="26"/>
      <c r="H41" s="26"/>
      <c r="I41" s="26"/>
      <c r="J41" s="26"/>
      <c r="K41" s="26"/>
      <c r="L41" s="27"/>
      <c r="M41" s="1"/>
    </row>
    <row r="42" spans="1:13" ht="15">
      <c r="A42" s="24"/>
      <c r="B42" s="24"/>
      <c r="C42" s="24"/>
      <c r="D42" s="24"/>
      <c r="E42" s="25"/>
      <c r="F42" s="26"/>
      <c r="G42" s="26"/>
      <c r="H42" s="26"/>
      <c r="I42" s="26"/>
      <c r="J42" s="26"/>
      <c r="K42" s="26"/>
      <c r="L42" s="27"/>
      <c r="M42" s="1"/>
    </row>
    <row r="43" spans="1:13" ht="15">
      <c r="A43" s="24"/>
      <c r="B43" s="24"/>
      <c r="C43" s="24"/>
      <c r="D43" s="24"/>
      <c r="E43" s="25"/>
      <c r="F43" s="26"/>
      <c r="G43" s="26"/>
      <c r="H43" s="26"/>
      <c r="I43" s="26"/>
      <c r="J43" s="26"/>
      <c r="K43" s="26"/>
      <c r="L43" s="27"/>
      <c r="M43" s="1"/>
    </row>
    <row r="44" spans="1:13" ht="15">
      <c r="A44" s="24"/>
      <c r="B44" s="24"/>
      <c r="C44" s="24"/>
      <c r="D44" s="24"/>
      <c r="E44" s="25"/>
      <c r="F44" s="26"/>
      <c r="G44" s="26"/>
      <c r="H44" s="26"/>
      <c r="I44" s="26"/>
      <c r="J44" s="26"/>
      <c r="K44" s="26"/>
      <c r="L44" s="27"/>
      <c r="M44" s="1"/>
    </row>
    <row r="45" spans="1:13" ht="15">
      <c r="A45" s="24"/>
      <c r="B45" s="24"/>
      <c r="C45" s="24"/>
      <c r="D45" s="24"/>
      <c r="E45" s="25"/>
      <c r="F45" s="26"/>
      <c r="G45" s="26"/>
      <c r="H45" s="26"/>
      <c r="I45" s="26"/>
      <c r="J45" s="26"/>
      <c r="K45" s="26"/>
      <c r="L45" s="27"/>
      <c r="M45" s="1"/>
    </row>
    <row r="46" spans="1:13" ht="15">
      <c r="A46" s="24"/>
      <c r="B46" s="24"/>
      <c r="C46" s="24"/>
      <c r="D46" s="24"/>
      <c r="E46" s="25"/>
      <c r="F46" s="26"/>
      <c r="G46" s="26"/>
      <c r="H46" s="26"/>
      <c r="I46" s="26"/>
      <c r="J46" s="26"/>
      <c r="K46" s="26"/>
      <c r="L46" s="27"/>
      <c r="M46" s="1"/>
    </row>
    <row r="47" spans="1:13" ht="15">
      <c r="A47" s="24"/>
      <c r="B47" s="24"/>
      <c r="C47" s="24"/>
      <c r="D47" s="24"/>
      <c r="E47" s="25"/>
      <c r="F47" s="26"/>
      <c r="G47" s="26"/>
      <c r="H47" s="26"/>
      <c r="I47" s="26"/>
      <c r="J47" s="26"/>
      <c r="K47" s="26"/>
      <c r="L47" s="27"/>
      <c r="M47" s="1"/>
    </row>
    <row r="48" spans="1:13" ht="15">
      <c r="A48" s="24"/>
      <c r="B48" s="24"/>
      <c r="C48" s="24"/>
      <c r="D48" s="24"/>
      <c r="E48" s="25"/>
      <c r="F48" s="26"/>
      <c r="G48" s="26"/>
      <c r="H48" s="26"/>
      <c r="I48" s="26"/>
      <c r="J48" s="26"/>
      <c r="K48" s="26"/>
      <c r="L48" s="27"/>
      <c r="M48" s="1"/>
    </row>
    <row r="49" spans="1:13" ht="15">
      <c r="A49" s="24"/>
      <c r="B49" s="24"/>
      <c r="C49" s="24"/>
      <c r="D49" s="24"/>
      <c r="E49" s="25"/>
      <c r="F49" s="26"/>
      <c r="G49" s="26"/>
      <c r="H49" s="26"/>
      <c r="I49" s="26"/>
      <c r="J49" s="26"/>
      <c r="K49" s="26"/>
      <c r="L49" s="27"/>
      <c r="M49" s="1"/>
    </row>
  </sheetData>
  <sheetProtection/>
  <mergeCells count="4">
    <mergeCell ref="A2:M2"/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landscape" scale="60" r:id="rId1"/>
  <headerFooter>
    <oddFooter>&amp;CPágina 1
1ra quincena de Enero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2019-01-16T16:49:01Z</cp:lastPrinted>
  <dcterms:created xsi:type="dcterms:W3CDTF">2010-04-29T16:52:07Z</dcterms:created>
  <dcterms:modified xsi:type="dcterms:W3CDTF">2019-02-19T20:50:53Z</dcterms:modified>
  <cp:category/>
  <cp:version/>
  <cp:contentType/>
  <cp:contentStatus/>
</cp:coreProperties>
</file>