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'MADRE'!$A$1:$M$522</definedName>
  </definedNames>
  <calcPr fullCalcOnLoad="1"/>
</workbook>
</file>

<file path=xl/sharedStrings.xml><?xml version="1.0" encoding="utf-8"?>
<sst xmlns="http://schemas.openxmlformats.org/spreadsheetml/2006/main" count="1634" uniqueCount="775">
  <si>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</si>
  <si>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</si>
  <si>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</si>
  <si>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</si>
  <si>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</si>
  <si>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</si>
  <si>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</si>
  <si>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</si>
  <si>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</si>
  <si>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</si>
  <si>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</si>
  <si>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</si>
  <si>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</si>
  <si>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</si>
  <si>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</si>
  <si>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</si>
  <si>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</si>
  <si>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</si>
  <si>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</si>
  <si>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</si>
  <si>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</si>
  <si>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</si>
  <si>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</si>
  <si>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</si>
  <si>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</si>
  <si>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</si>
  <si>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</si>
  <si>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</si>
  <si>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</si>
  <si>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</si>
  <si>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</si>
  <si>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</si>
  <si>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</si>
  <si>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</si>
  <si>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</si>
  <si>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</si>
  <si>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</si>
  <si>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</si>
  <si>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</si>
  <si>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</si>
  <si>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</si>
  <si>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</si>
  <si>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</si>
  <si>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</si>
  <si>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</si>
  <si>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</si>
  <si>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</si>
  <si>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</si>
  <si>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</si>
  <si>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</si>
  <si>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</si>
  <si>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</si>
  <si>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</si>
  <si>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</si>
  <si>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</si>
  <si>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</si>
  <si>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</si>
  <si>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</si>
  <si>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</si>
  <si>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</si>
  <si>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</si>
  <si>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</si>
  <si>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</si>
  <si>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</si>
  <si>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</si>
  <si>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</si>
  <si>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</si>
  <si>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</si>
  <si>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</si>
  <si>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</si>
  <si>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</si>
  <si>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</si>
  <si>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</si>
  <si>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</si>
  <si>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</si>
  <si>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</si>
  <si>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</si>
  <si>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</si>
  <si>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</si>
  <si>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</si>
  <si>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</si>
  <si>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</si>
  <si>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</si>
  <si>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</si>
  <si>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</si>
  <si>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</si>
  <si>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</si>
  <si>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</si>
  <si>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</si>
  <si>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</si>
  <si>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</si>
  <si>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</si>
  <si>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</si>
  <si>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</si>
  <si>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</si>
  <si>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</si>
  <si>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</si>
  <si>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Sallym Morales Serratos.</t>
  </si>
  <si>
    <t>Ma. Del Refugio Llamas Parada.</t>
  </si>
  <si>
    <t>Juan Gabriel Rea Álvarez.</t>
  </si>
  <si>
    <t>APOYO ALIMENTO</t>
  </si>
  <si>
    <t>Javier Navarro Camarena.</t>
  </si>
  <si>
    <t>Víctor Manuel García Rico.</t>
  </si>
  <si>
    <t>Rogelio García Díaz.</t>
  </si>
  <si>
    <t>Sergio Banda Álvarez.</t>
  </si>
  <si>
    <t>Abel González Tovar.</t>
  </si>
  <si>
    <t>Eduardo Barrón Rodríguez.</t>
  </si>
  <si>
    <t>Fernando Flores Castellanos.</t>
  </si>
  <si>
    <t>Carlos González Vargas.</t>
  </si>
  <si>
    <t>Gerardo López Vázquez.</t>
  </si>
  <si>
    <t>J. Jesús Ángel Moreno.</t>
  </si>
  <si>
    <t>Jorge Alberto Navarro Gaytán.</t>
  </si>
  <si>
    <t>Ramón Gómez Sotelo.</t>
  </si>
  <si>
    <t>Rigo Alvarado Guzmán.</t>
  </si>
  <si>
    <t>Pedro Álvarez Murillo.</t>
  </si>
  <si>
    <t>Julia Erendira García Barajas.</t>
  </si>
  <si>
    <t>Juan Hernández Zuñiga.</t>
  </si>
  <si>
    <t>Miguel Ángel Saldaña Lubiano.</t>
  </si>
  <si>
    <t>Gerardo Cervantes Galindo.</t>
  </si>
  <si>
    <t>José Luis Fuentes Hernández.</t>
  </si>
  <si>
    <t>Fidel Cortes Garibay.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</si>
  <si>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</si>
  <si>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</si>
  <si>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</si>
  <si>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</si>
  <si>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</si>
  <si>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</si>
  <si>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</si>
  <si>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</si>
  <si>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</si>
  <si>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</si>
  <si>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</si>
  <si>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</si>
  <si>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</si>
  <si>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</si>
  <si>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</si>
  <si>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</si>
  <si>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</si>
  <si>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</si>
  <si>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</si>
  <si>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</si>
  <si>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</si>
  <si>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</si>
  <si>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</si>
  <si>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</si>
  <si>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</si>
  <si>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</si>
  <si>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</si>
  <si>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</si>
  <si>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</si>
  <si>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</si>
  <si>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</si>
  <si>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</si>
  <si>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</si>
  <si>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</si>
  <si>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</si>
  <si>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</si>
  <si>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</si>
  <si>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</si>
  <si>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</si>
  <si>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</si>
  <si>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</si>
  <si>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</si>
  <si>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</si>
  <si>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</si>
  <si>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</si>
  <si>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</si>
  <si>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</si>
  <si>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</si>
  <si>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</si>
  <si>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</si>
  <si>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</si>
  <si>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</si>
  <si>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</si>
  <si>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</si>
  <si>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</si>
  <si>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</si>
  <si>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</si>
  <si>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</si>
  <si>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</si>
  <si>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</si>
  <si>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</si>
  <si>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</si>
  <si>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</si>
  <si>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</si>
  <si>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</si>
  <si>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</si>
  <si>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</si>
  <si>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</si>
  <si>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</si>
  <si>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</si>
  <si>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</si>
  <si>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</si>
  <si>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</si>
  <si>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</si>
  <si>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</si>
  <si>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</si>
  <si>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</si>
  <si>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</si>
  <si>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</si>
  <si>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</si>
  <si>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</si>
  <si>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</si>
  <si>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</si>
  <si>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</si>
  <si>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</si>
  <si>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</si>
  <si>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</si>
  <si>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</si>
  <si>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</si>
  <si>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</si>
  <si>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</si>
  <si>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</si>
  <si>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</si>
  <si>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</si>
  <si>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</si>
  <si>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</si>
  <si>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</si>
  <si>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</si>
  <si>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</si>
  <si>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</si>
  <si>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</si>
  <si>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</si>
  <si>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</si>
  <si>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</si>
  <si>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</si>
  <si>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</si>
  <si>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</si>
  <si>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</si>
  <si>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</si>
  <si>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</si>
  <si>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</si>
  <si>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</si>
  <si>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</si>
  <si>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</si>
  <si>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</si>
  <si>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</si>
  <si>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</si>
  <si>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</si>
  <si>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</si>
  <si>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</si>
  <si>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</si>
  <si>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</si>
  <si>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</si>
  <si>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</si>
  <si>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</si>
  <si>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</si>
  <si>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</si>
  <si>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</si>
  <si>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</si>
  <si>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</si>
  <si>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</si>
  <si>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</si>
  <si>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</si>
  <si>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</si>
  <si>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</si>
  <si>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</si>
  <si>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</si>
  <si>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</si>
  <si>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</si>
  <si>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</si>
  <si>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</si>
  <si>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</si>
  <si>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</si>
  <si>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</si>
  <si>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</si>
  <si>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</si>
  <si>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</si>
  <si>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</si>
  <si>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</si>
  <si>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</si>
  <si>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</si>
  <si>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</si>
  <si>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</si>
  <si>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</si>
  <si>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</si>
  <si>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</si>
  <si>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</si>
  <si>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</si>
  <si>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</si>
  <si>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</si>
  <si>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</si>
  <si>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</si>
  <si>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</si>
  <si>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</si>
  <si>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</si>
  <si>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</si>
  <si>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</si>
  <si>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</si>
  <si>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</si>
  <si>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</si>
  <si>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</si>
  <si>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</si>
  <si>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</si>
  <si>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</si>
  <si>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</si>
  <si>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</si>
  <si>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</si>
  <si>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</si>
  <si>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</si>
  <si>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</si>
  <si>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</si>
  <si>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</si>
  <si>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</si>
  <si>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</si>
  <si>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</si>
  <si>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</si>
  <si>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</si>
  <si>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</si>
  <si>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</si>
  <si>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</si>
  <si>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</si>
  <si>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</si>
  <si>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</si>
  <si>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</si>
  <si>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</si>
  <si>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</si>
  <si>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</si>
  <si>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</si>
  <si>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</si>
  <si>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</si>
  <si>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</si>
  <si>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</si>
  <si>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</si>
  <si>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</si>
  <si>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</si>
  <si>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</si>
  <si>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</si>
  <si>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</si>
  <si>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</si>
  <si>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Victorio  Rosas García.</t>
  </si>
  <si>
    <t>Jorge Luis Segura González.</t>
  </si>
  <si>
    <t>Antonio Herrera López.</t>
  </si>
  <si>
    <t>José de Jesús Rodríguez Cervantes.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</si>
  <si>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</si>
  <si>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</si>
  <si>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</si>
  <si>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</si>
  <si>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</si>
  <si>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</si>
  <si>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</si>
  <si>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</si>
  <si>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</si>
  <si>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</si>
  <si>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</si>
  <si>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</si>
  <si>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</si>
  <si>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</si>
  <si>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</si>
  <si>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</si>
  <si>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</si>
  <si>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</si>
  <si>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</si>
  <si>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</si>
  <si>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</si>
  <si>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</si>
  <si>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</si>
  <si>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</si>
  <si>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</si>
  <si>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</si>
  <si>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</si>
  <si>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</si>
  <si>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</si>
  <si>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</si>
  <si>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</si>
  <si>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</si>
  <si>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</si>
  <si>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</si>
  <si>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</si>
  <si>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</si>
  <si>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</si>
  <si>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</si>
  <si>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</si>
  <si>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</si>
  <si>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</si>
  <si>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</si>
  <si>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</si>
  <si>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</si>
  <si>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</si>
  <si>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</si>
  <si>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</si>
  <si>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</si>
  <si>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</si>
  <si>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</si>
  <si>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</si>
  <si>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</si>
  <si>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</si>
  <si>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</si>
  <si>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</si>
  <si>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</si>
  <si>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</si>
  <si>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</si>
  <si>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</si>
  <si>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</si>
  <si>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</si>
  <si>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</si>
  <si>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</si>
  <si>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</si>
  <si>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</si>
  <si>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</si>
  <si>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</si>
  <si>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</si>
  <si>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</si>
  <si>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</si>
  <si>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</si>
  <si>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</si>
  <si>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</si>
  <si>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</si>
  <si>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</si>
  <si>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</si>
  <si>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</si>
  <si>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</si>
  <si>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</si>
  <si>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</si>
  <si>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</si>
  <si>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</si>
  <si>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</si>
  <si>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Carlos Banda Álvarez.</t>
  </si>
  <si>
    <t>Miguel Angel Martinez Lopez</t>
  </si>
  <si>
    <t>.</t>
  </si>
  <si>
    <t>Samuel Robles Zendejas</t>
  </si>
  <si>
    <t>Jaime Llamas Parada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</si>
  <si>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</si>
  <si>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</si>
  <si>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</si>
  <si>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</si>
  <si>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</si>
  <si>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</si>
  <si>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</si>
  <si>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</si>
  <si>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</si>
  <si>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</si>
  <si>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</si>
  <si>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</si>
  <si>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Arnulfo Hernandez Quintana</t>
  </si>
  <si>
    <t>Aseador</t>
  </si>
  <si>
    <t>Jesus Silva Padilla</t>
  </si>
  <si>
    <t>Jose Cruz Hernandez Rosas</t>
  </si>
  <si>
    <t>Ispector</t>
  </si>
  <si>
    <t>J.Alberto Flores Lara.</t>
  </si>
  <si>
    <t>Maria Isabel Godinez Carrillo</t>
  </si>
  <si>
    <t>Juan Carlos Tabarez Ramirez</t>
  </si>
  <si>
    <t>Protecion Civil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</si>
  <si>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</si>
  <si>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</si>
  <si>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</si>
  <si>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</si>
  <si>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</si>
  <si>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</si>
  <si>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</si>
  <si>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</si>
  <si>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r>
      <t>13)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</si>
  <si>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t>Luis Fernando Llamas Lozano</t>
  </si>
  <si>
    <t>Joaquin Alejandro De Orta Gonzalez</t>
  </si>
  <si>
    <t>Velador de la casa de la cultura</t>
  </si>
  <si>
    <t>Maestro de musica de la casa de la cultura</t>
  </si>
  <si>
    <t>Encargado de Aseo y Jardines en Santa Rita</t>
  </si>
  <si>
    <t>Apoyo de Intendencia</t>
  </si>
  <si>
    <t>Intendente de la Ribera</t>
  </si>
  <si>
    <t>Alan Alain Michel Mendoza</t>
  </si>
  <si>
    <t>Ricardo Hernandez Trujillo</t>
  </si>
  <si>
    <t>Enlace de Programas Sociales</t>
  </si>
  <si>
    <t>Auxiliar de Mantenimiento</t>
  </si>
  <si>
    <t>Francisco Javier Jauregui Morales</t>
  </si>
  <si>
    <t>Adrian Roberto Lopez Parada</t>
  </si>
  <si>
    <t>Juan Pablo Solis Rizo</t>
  </si>
  <si>
    <t>Ma. Guadalupe Martinez Mora</t>
  </si>
  <si>
    <t>Ramiro Garcia Segoviano</t>
  </si>
  <si>
    <t>Marco Antonio Perez Morale</t>
  </si>
  <si>
    <t>Gustavo Mendez Zarate</t>
  </si>
  <si>
    <t>Lisandro Trejo Morales</t>
  </si>
  <si>
    <t>Luis Armando Hernandez Gonzalez</t>
  </si>
  <si>
    <t>Fontanero Betania</t>
  </si>
  <si>
    <t>Luis Alberto Leon Tabarez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</si>
  <si>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NOVIEMBRE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2017.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</si>
  <si>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Noviembre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2017.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</si>
  <si>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</si>
  <si>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</si>
  <si>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</si>
  <si>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</si>
  <si>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</si>
  <si>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</si>
  <si>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</si>
  <si>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</si>
  <si>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</si>
  <si>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</si>
  <si>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</si>
  <si>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</si>
  <si>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</si>
  <si>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</si>
  <si>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</si>
  <si>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</si>
  <si>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</si>
  <si>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</si>
  <si>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</si>
  <si>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</si>
  <si>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</si>
  <si>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</si>
  <si>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</si>
  <si>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</si>
  <si>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</si>
  <si>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</si>
  <si>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</si>
  <si>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</si>
  <si>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</si>
  <si>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</si>
  <si>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</si>
  <si>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</si>
  <si>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RH.01</t>
  </si>
  <si>
    <t>RH.02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</si>
  <si>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</si>
  <si>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</si>
  <si>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</si>
  <si>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</si>
  <si>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</si>
  <si>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</si>
  <si>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</si>
  <si>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</si>
  <si>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</si>
  <si>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</si>
  <si>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</si>
  <si>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</si>
  <si>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</si>
  <si>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</si>
  <si>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</si>
  <si>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</si>
  <si>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</si>
  <si>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</si>
  <si>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</si>
  <si>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</si>
  <si>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</si>
  <si>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</si>
  <si>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</si>
  <si>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</si>
  <si>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</si>
  <si>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</si>
  <si>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</si>
  <si>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</si>
  <si>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</si>
  <si>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</si>
  <si>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</si>
  <si>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</si>
  <si>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</si>
  <si>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</si>
  <si>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</si>
  <si>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</si>
  <si>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</si>
  <si>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</si>
  <si>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</si>
  <si>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</si>
  <si>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</si>
  <si>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</si>
  <si>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</si>
  <si>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</si>
  <si>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MM.09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</si>
  <si>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</si>
  <si>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</si>
  <si>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</si>
  <si>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</si>
  <si>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</si>
  <si>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</si>
  <si>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</si>
  <si>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</si>
  <si>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</si>
  <si>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</si>
  <si>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</si>
  <si>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</si>
  <si>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</si>
  <si>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</si>
  <si>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</si>
  <si>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</si>
  <si>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</si>
  <si>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</si>
  <si>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</si>
  <si>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</si>
  <si>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</si>
  <si>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</si>
  <si>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</si>
  <si>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</si>
  <si>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</si>
  <si>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</si>
  <si>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</si>
  <si>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</si>
  <si>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</si>
  <si>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</si>
  <si>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</si>
  <si>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</si>
  <si>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</si>
  <si>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</si>
  <si>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</si>
  <si>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</si>
  <si>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</si>
  <si>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</si>
  <si>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</si>
  <si>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</si>
  <si>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</si>
  <si>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</si>
  <si>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</si>
  <si>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</si>
  <si>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</si>
  <si>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</si>
  <si>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</si>
  <si>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</si>
  <si>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</si>
  <si>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</si>
  <si>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</si>
  <si>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</si>
  <si>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</si>
  <si>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</si>
  <si>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</si>
  <si>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</si>
  <si>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</si>
  <si>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</si>
  <si>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</si>
  <si>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</si>
  <si>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</si>
  <si>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</si>
  <si>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</si>
  <si>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</si>
  <si>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</si>
  <si>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</si>
  <si>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</si>
  <si>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</si>
  <si>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</si>
  <si>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</si>
  <si>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</si>
  <si>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</si>
  <si>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</si>
  <si>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</si>
  <si>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</si>
  <si>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</si>
  <si>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</si>
  <si>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</si>
  <si>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</si>
  <si>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</si>
  <si>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</si>
  <si>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</si>
  <si>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</si>
  <si>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</si>
  <si>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</si>
  <si>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</si>
  <si>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</si>
  <si>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</si>
  <si>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</si>
  <si>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</si>
  <si>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</si>
  <si>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</si>
  <si>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</si>
  <si>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</si>
  <si>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</si>
  <si>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</si>
  <si>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</si>
  <si>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</si>
  <si>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</si>
  <si>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</si>
  <si>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</si>
  <si>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</si>
  <si>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</si>
  <si>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</si>
  <si>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</si>
  <si>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</si>
  <si>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</si>
  <si>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</si>
  <si>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</si>
  <si>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</si>
  <si>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</si>
  <si>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</si>
  <si>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</si>
  <si>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</si>
  <si>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</si>
  <si>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</si>
  <si>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</si>
  <si>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</si>
  <si>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</si>
  <si>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</si>
  <si>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</si>
  <si>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</si>
  <si>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</si>
  <si>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</si>
  <si>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</si>
  <si>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</si>
  <si>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</si>
  <si>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</si>
  <si>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</si>
  <si>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</si>
  <si>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</si>
  <si>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</si>
  <si>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</si>
  <si>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</si>
  <si>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</si>
  <si>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</si>
  <si>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</si>
  <si>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</si>
  <si>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</si>
  <si>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</si>
  <si>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</si>
  <si>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</si>
  <si>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</si>
  <si>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</si>
  <si>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</si>
  <si>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</si>
  <si>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</si>
  <si>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</si>
  <si>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</si>
  <si>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</si>
  <si>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</si>
  <si>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</si>
  <si>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</si>
  <si>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</si>
  <si>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</si>
  <si>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</si>
  <si>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</si>
  <si>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</si>
  <si>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</si>
  <si>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</si>
  <si>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</si>
  <si>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</si>
  <si>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</si>
  <si>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</si>
  <si>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</si>
  <si>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</si>
  <si>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</si>
  <si>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</si>
  <si>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</si>
  <si>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</si>
  <si>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</si>
  <si>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</si>
  <si>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</si>
  <si>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</si>
  <si>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</si>
  <si>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</si>
  <si>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</si>
  <si>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</si>
  <si>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</si>
  <si>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</si>
  <si>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</si>
  <si>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</si>
  <si>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</si>
  <si>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</si>
  <si>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</si>
  <si>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</si>
  <si>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</si>
  <si>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</si>
  <si>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</si>
  <si>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</si>
  <si>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</si>
  <si>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</si>
  <si>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</si>
  <si>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</si>
  <si>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</si>
  <si>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</si>
  <si>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</si>
  <si>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</si>
  <si>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</si>
  <si>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</si>
  <si>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</si>
  <si>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</si>
  <si>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</si>
  <si>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EV.1</t>
  </si>
  <si>
    <t>EV.2</t>
  </si>
  <si>
    <t>EV.3</t>
  </si>
  <si>
    <t>EV.4</t>
  </si>
  <si>
    <t>EV.5</t>
  </si>
  <si>
    <t>EV.6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</si>
  <si>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</si>
  <si>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</si>
  <si>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</si>
  <si>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</si>
  <si>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</si>
  <si>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</si>
  <si>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</si>
  <si>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</si>
  <si>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</si>
  <si>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EVSP.10</t>
  </si>
  <si>
    <t>EVSP.11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</si>
</sst>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27" fillId="0" borderId="2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20" fillId="0" borderId="0" xfId="89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2"/>
  <sheetViews>
    <sheetView tabSelected="1" zoomScale="80" zoomScaleNormal="80" zoomScalePageLayoutView="70" workbookViewId="0" topLeftCell="A515">
      <selection activeCell="A523" sqref="A523:IV533"/>
    </sheetView>
  </sheetViews>
  <sheetFormatPr defaultColWidth="11.28125" defaultRowHeight="12.75" customHeight="1"/>
  <cols>
    <col min="1" max="1" width="9.28125" style="3" customWidth="1"/>
    <col min="2" max="2" width="3.851562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7.421875" style="2" customWidth="1"/>
    <col min="15" max="15" width="12.8515625" style="2" customWidth="1"/>
    <col min="16" max="16384" width="11.28125" style="2" customWidth="1"/>
  </cols>
  <sheetData>
    <row r="1" spans="1:13" ht="15" customHeight="1">
      <c r="A1" s="254" t="s">
        <v>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" customHeight="1">
      <c r="A2" s="254" t="s">
        <v>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 customHeight="1">
      <c r="A3" s="254" t="s">
        <v>474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" customHeight="1">
      <c r="A4" s="255" t="s">
        <v>344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7" t="s">
        <v>100</v>
      </c>
      <c r="K5" s="203" t="s">
        <v>395</v>
      </c>
      <c r="L5" s="48" t="s">
        <v>5</v>
      </c>
      <c r="M5" s="49" t="s">
        <v>6</v>
      </c>
      <c r="N5" s="222"/>
    </row>
    <row r="6" spans="1:15" ht="45" customHeight="1" thickBot="1">
      <c r="A6" s="5" t="s">
        <v>476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8920</v>
      </c>
      <c r="H6" s="39">
        <v>420</v>
      </c>
      <c r="I6" s="36"/>
      <c r="J6" s="36"/>
      <c r="K6" s="36"/>
      <c r="L6" s="36">
        <f>G6-H6</f>
        <v>8500</v>
      </c>
      <c r="M6" s="6"/>
      <c r="N6" s="39"/>
      <c r="O6" s="224"/>
    </row>
    <row r="7" spans="1:15" ht="45" customHeight="1" thickBot="1">
      <c r="A7" s="5" t="s">
        <v>477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8920</v>
      </c>
      <c r="H7" s="39">
        <v>420</v>
      </c>
      <c r="I7" s="36"/>
      <c r="J7" s="36"/>
      <c r="K7" s="36"/>
      <c r="L7" s="36">
        <f aca="true" t="shared" si="0" ref="L7:L14">G7-H7</f>
        <v>8500</v>
      </c>
      <c r="M7" s="9"/>
      <c r="N7" s="39"/>
      <c r="O7" s="224"/>
    </row>
    <row r="8" spans="1:15" ht="45" customHeight="1" thickBot="1">
      <c r="A8" s="5" t="s">
        <v>478</v>
      </c>
      <c r="B8" s="5">
        <v>1</v>
      </c>
      <c r="C8" s="5"/>
      <c r="D8" s="5">
        <v>1</v>
      </c>
      <c r="E8" s="86" t="s">
        <v>14</v>
      </c>
      <c r="F8" s="32" t="s">
        <v>48</v>
      </c>
      <c r="G8" s="39">
        <v>8920</v>
      </c>
      <c r="H8" s="39">
        <v>420</v>
      </c>
      <c r="I8" s="36"/>
      <c r="J8" s="36"/>
      <c r="K8" s="36"/>
      <c r="L8" s="36">
        <f t="shared" si="0"/>
        <v>8500</v>
      </c>
      <c r="M8" s="9"/>
      <c r="N8" s="39"/>
      <c r="O8" s="224"/>
    </row>
    <row r="9" spans="1:15" ht="45" customHeight="1" thickBot="1">
      <c r="A9" s="5" t="s">
        <v>479</v>
      </c>
      <c r="B9" s="5">
        <v>1</v>
      </c>
      <c r="C9" s="5"/>
      <c r="D9" s="5">
        <v>1</v>
      </c>
      <c r="E9" s="86" t="s">
        <v>15</v>
      </c>
      <c r="F9" s="32" t="s">
        <v>48</v>
      </c>
      <c r="G9" s="39">
        <v>8920</v>
      </c>
      <c r="H9" s="39">
        <v>420</v>
      </c>
      <c r="I9" s="36"/>
      <c r="J9" s="36"/>
      <c r="K9" s="36"/>
      <c r="L9" s="36">
        <f t="shared" si="0"/>
        <v>8500</v>
      </c>
      <c r="M9" s="9"/>
      <c r="N9" s="39"/>
      <c r="O9" s="224"/>
    </row>
    <row r="10" spans="1:15" ht="45" customHeight="1" thickBot="1">
      <c r="A10" s="5" t="s">
        <v>480</v>
      </c>
      <c r="B10" s="5">
        <v>1</v>
      </c>
      <c r="C10" s="5">
        <v>1</v>
      </c>
      <c r="D10" s="5"/>
      <c r="E10" s="86" t="s">
        <v>225</v>
      </c>
      <c r="F10" s="32" t="s">
        <v>48</v>
      </c>
      <c r="G10" s="39">
        <v>8920</v>
      </c>
      <c r="H10" s="39">
        <v>420</v>
      </c>
      <c r="I10" s="36"/>
      <c r="J10" s="36"/>
      <c r="K10" s="36"/>
      <c r="L10" s="36">
        <f t="shared" si="0"/>
        <v>8500</v>
      </c>
      <c r="M10" s="9"/>
      <c r="N10" s="39"/>
      <c r="O10" s="224"/>
    </row>
    <row r="11" spans="1:15" ht="45" customHeight="1" thickBot="1">
      <c r="A11" s="5" t="s">
        <v>481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8920</v>
      </c>
      <c r="H11" s="39">
        <v>420</v>
      </c>
      <c r="I11" s="36"/>
      <c r="J11" s="36"/>
      <c r="K11" s="36"/>
      <c r="L11" s="36">
        <f t="shared" si="0"/>
        <v>8500</v>
      </c>
      <c r="M11" s="9"/>
      <c r="N11" s="39"/>
      <c r="O11" s="224"/>
    </row>
    <row r="12" spans="1:15" ht="45" customHeight="1" thickBot="1">
      <c r="A12" s="5" t="s">
        <v>482</v>
      </c>
      <c r="B12" s="5">
        <v>1</v>
      </c>
      <c r="C12" s="5"/>
      <c r="D12" s="5">
        <v>1</v>
      </c>
      <c r="E12" s="86" t="s">
        <v>17</v>
      </c>
      <c r="F12" s="32" t="s">
        <v>48</v>
      </c>
      <c r="G12" s="39">
        <v>8920</v>
      </c>
      <c r="H12" s="39">
        <v>420</v>
      </c>
      <c r="I12" s="36"/>
      <c r="J12" s="36"/>
      <c r="K12" s="36"/>
      <c r="L12" s="36">
        <f t="shared" si="0"/>
        <v>8500</v>
      </c>
      <c r="M12" s="9"/>
      <c r="N12" s="39"/>
      <c r="O12" s="224"/>
    </row>
    <row r="13" spans="1:23" ht="45" customHeight="1" thickBot="1">
      <c r="A13" s="5" t="s">
        <v>483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8920</v>
      </c>
      <c r="H13" s="39">
        <v>420</v>
      </c>
      <c r="I13" s="36"/>
      <c r="J13" s="36"/>
      <c r="K13" s="36"/>
      <c r="L13" s="36">
        <f t="shared" si="0"/>
        <v>8500</v>
      </c>
      <c r="M13" s="9"/>
      <c r="N13" s="39"/>
      <c r="O13" s="224"/>
      <c r="W13" s="2" t="s">
        <v>401</v>
      </c>
    </row>
    <row r="14" spans="1:15" ht="45" customHeight="1" thickBot="1">
      <c r="A14" s="5" t="s">
        <v>484</v>
      </c>
      <c r="B14" s="5">
        <v>1</v>
      </c>
      <c r="C14" s="5">
        <v>1</v>
      </c>
      <c r="D14" s="5"/>
      <c r="E14" s="46" t="s">
        <v>226</v>
      </c>
      <c r="F14" s="32" t="s">
        <v>48</v>
      </c>
      <c r="G14" s="39">
        <v>8920</v>
      </c>
      <c r="H14" s="39">
        <v>420</v>
      </c>
      <c r="I14" s="192"/>
      <c r="J14" s="192"/>
      <c r="K14" s="192"/>
      <c r="L14" s="36">
        <f t="shared" si="0"/>
        <v>8500</v>
      </c>
      <c r="M14" s="9"/>
      <c r="N14" s="39"/>
      <c r="O14" s="224"/>
    </row>
    <row r="15" spans="1:13" ht="25.5" customHeight="1" thickTop="1">
      <c r="A15" s="113"/>
      <c r="B15" s="119">
        <f>SUM(B6:B14)</f>
        <v>9</v>
      </c>
      <c r="C15" s="119">
        <f>SUM(C6:C14)</f>
        <v>6</v>
      </c>
      <c r="D15" s="119">
        <f>SUM(D6:D14)</f>
        <v>3</v>
      </c>
      <c r="E15" s="120"/>
      <c r="F15" s="119" t="s">
        <v>7</v>
      </c>
      <c r="G15" s="129">
        <f>SUM(G6:G14)</f>
        <v>80280</v>
      </c>
      <c r="H15" s="129">
        <f>SUM(H6:H14)</f>
        <v>3780</v>
      </c>
      <c r="I15" s="129">
        <f>SUM(I6:I14)</f>
        <v>0</v>
      </c>
      <c r="J15" s="129">
        <f>SUM(J6:J14)</f>
        <v>0</v>
      </c>
      <c r="K15" s="129">
        <f>SUM(K6:K14)</f>
        <v>0</v>
      </c>
      <c r="L15" s="129">
        <f>SUM(L6:L14)</f>
        <v>76500</v>
      </c>
      <c r="M15" s="122"/>
    </row>
    <row r="16" spans="1:13" ht="15" customHeight="1">
      <c r="A16" s="254" t="s">
        <v>10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</row>
    <row r="17" spans="1:13" ht="15" customHeight="1">
      <c r="A17" s="254" t="str">
        <f>A2</f>
        <v>ADMINISTRACIÓN 2015-2018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</row>
    <row r="18" spans="1:13" ht="15" customHeight="1">
      <c r="A18" s="254" t="str">
        <f>A3</f>
        <v>Nómina que corresponde a la 2DA (SEGUNDA) quincena del mes de NOVIEMBRE de 2017.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</row>
    <row r="19" spans="1:13" ht="15" customHeight="1">
      <c r="A19" s="255" t="s">
        <v>343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7" t="s">
        <v>100</v>
      </c>
      <c r="K20" s="203" t="s">
        <v>395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485</v>
      </c>
      <c r="B21" s="57">
        <v>1</v>
      </c>
      <c r="C21" s="57">
        <v>1</v>
      </c>
      <c r="D21" s="57"/>
      <c r="E21" s="60" t="s">
        <v>28</v>
      </c>
      <c r="F21" s="61" t="s">
        <v>22</v>
      </c>
      <c r="G21" s="58">
        <v>23310</v>
      </c>
      <c r="H21" s="58">
        <v>1320</v>
      </c>
      <c r="I21" s="58"/>
      <c r="J21" s="58"/>
      <c r="K21" s="58"/>
      <c r="L21" s="58">
        <f>G21-H21+I21+J21+K21</f>
        <v>21990</v>
      </c>
      <c r="M21" s="79"/>
      <c r="N21" s="36"/>
      <c r="O21" s="223"/>
    </row>
    <row r="22" spans="1:15" ht="45" customHeight="1" thickBot="1">
      <c r="A22" s="5" t="s">
        <v>486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3902.5</v>
      </c>
      <c r="H22" s="36"/>
      <c r="I22" s="36">
        <v>90</v>
      </c>
      <c r="J22" s="36"/>
      <c r="K22" s="36"/>
      <c r="L22" s="36">
        <f>G22-H22+I22+J22+K22</f>
        <v>3992.5</v>
      </c>
      <c r="M22" s="6"/>
      <c r="N22" s="36"/>
      <c r="O22" s="223"/>
    </row>
    <row r="23" spans="1:15" ht="45" customHeight="1" thickBot="1">
      <c r="A23" s="5" t="s">
        <v>487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7073.5</v>
      </c>
      <c r="H23" s="36">
        <v>460</v>
      </c>
      <c r="I23" s="36"/>
      <c r="J23" s="36"/>
      <c r="K23" s="36"/>
      <c r="L23" s="36">
        <f>G23-H23+I23+J23+K23</f>
        <v>6613.5</v>
      </c>
      <c r="M23" s="6"/>
      <c r="N23" s="36"/>
      <c r="O23" s="223"/>
    </row>
    <row r="24" spans="1:15" ht="41.25" customHeight="1" thickBot="1">
      <c r="A24" s="5" t="s">
        <v>488</v>
      </c>
      <c r="B24" s="5">
        <v>1</v>
      </c>
      <c r="C24" s="5"/>
      <c r="D24" s="5">
        <v>1</v>
      </c>
      <c r="E24" s="30" t="s">
        <v>168</v>
      </c>
      <c r="F24" s="32" t="s">
        <v>21</v>
      </c>
      <c r="G24" s="157">
        <v>3580.5</v>
      </c>
      <c r="H24" s="157"/>
      <c r="I24" s="157">
        <v>90</v>
      </c>
      <c r="J24" s="157"/>
      <c r="K24" s="157"/>
      <c r="L24" s="157">
        <f>G24-H24+I24+J24+K24</f>
        <v>3670.5</v>
      </c>
      <c r="M24" s="104"/>
      <c r="N24" s="39"/>
      <c r="O24" s="223"/>
    </row>
    <row r="25" spans="1:13" ht="25.5" customHeight="1" thickTop="1">
      <c r="A25" s="123"/>
      <c r="B25" s="119">
        <f>SUM(B21:B24)</f>
        <v>4</v>
      </c>
      <c r="C25" s="119">
        <f>SUM(C21:C24)</f>
        <v>1</v>
      </c>
      <c r="D25" s="119">
        <f>SUM(D21:D24)</f>
        <v>3</v>
      </c>
      <c r="E25" s="124"/>
      <c r="F25" s="119" t="s">
        <v>7</v>
      </c>
      <c r="G25" s="117">
        <f>SUM(G21:G24)</f>
        <v>37866.5</v>
      </c>
      <c r="H25" s="117">
        <f>SUM(H21:H24)</f>
        <v>1780</v>
      </c>
      <c r="I25" s="117">
        <f>SUM(I21:I24)</f>
        <v>180</v>
      </c>
      <c r="J25" s="117">
        <f>SUM(J21:J24)</f>
        <v>0</v>
      </c>
      <c r="K25" s="117">
        <f>SUM(K21:K24)</f>
        <v>0</v>
      </c>
      <c r="L25" s="117">
        <f>SUM(L21:L24)</f>
        <v>36266.5</v>
      </c>
      <c r="M25" s="125"/>
    </row>
    <row r="26" spans="1:13" ht="15" customHeight="1">
      <c r="A26" s="254" t="s">
        <v>10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</row>
    <row r="27" spans="1:13" ht="15" customHeight="1">
      <c r="A27" s="254" t="str">
        <f>A2</f>
        <v>ADMINISTRACIÓN 2015-2018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1:13" ht="15" customHeight="1">
      <c r="A28" s="254" t="str">
        <f>A3</f>
        <v>Nómina que corresponde a la 2DA (SEGUNDA) quincena del mes de NOVIEMBRE de 2017.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</row>
    <row r="29" spans="1:13" ht="15" customHeight="1">
      <c r="A29" s="255" t="s">
        <v>364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7" t="s">
        <v>100</v>
      </c>
      <c r="K30" s="203" t="s">
        <v>395</v>
      </c>
      <c r="L30" s="51" t="s">
        <v>5</v>
      </c>
      <c r="M30" s="51" t="s">
        <v>6</v>
      </c>
    </row>
    <row r="31" spans="1:15" ht="50.25" customHeight="1" thickBot="1">
      <c r="A31" s="57" t="s">
        <v>489</v>
      </c>
      <c r="B31" s="57">
        <v>1</v>
      </c>
      <c r="C31" s="57"/>
      <c r="D31" s="57">
        <v>1</v>
      </c>
      <c r="E31" s="60" t="s">
        <v>29</v>
      </c>
      <c r="F31" s="78" t="s">
        <v>367</v>
      </c>
      <c r="G31" s="58">
        <v>15174.5</v>
      </c>
      <c r="H31" s="58">
        <v>950</v>
      </c>
      <c r="I31" s="58"/>
      <c r="J31" s="58"/>
      <c r="K31" s="58"/>
      <c r="L31" s="58">
        <f>G31-H31+I31</f>
        <v>14224.5</v>
      </c>
      <c r="M31" s="79"/>
      <c r="N31" s="36"/>
      <c r="O31" s="223"/>
    </row>
    <row r="32" spans="1:15" ht="50.25" customHeight="1" thickBot="1">
      <c r="A32" s="5" t="s">
        <v>490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4084.5</v>
      </c>
      <c r="H32" s="39"/>
      <c r="I32" s="39">
        <v>110</v>
      </c>
      <c r="J32" s="39"/>
      <c r="K32" s="39"/>
      <c r="L32" s="39">
        <f>G32-H32+I32</f>
        <v>4194.5</v>
      </c>
      <c r="M32" s="9"/>
      <c r="N32" s="39"/>
      <c r="O32" s="223"/>
    </row>
    <row r="33" spans="1:15" ht="56.25" customHeight="1" thickBot="1">
      <c r="A33" s="5" t="s">
        <v>491</v>
      </c>
      <c r="B33" s="5">
        <v>1</v>
      </c>
      <c r="C33" s="5"/>
      <c r="D33" s="5">
        <v>1</v>
      </c>
      <c r="E33" s="190" t="s">
        <v>26</v>
      </c>
      <c r="F33" s="91" t="s">
        <v>21</v>
      </c>
      <c r="G33" s="39">
        <v>4084.5</v>
      </c>
      <c r="H33" s="39"/>
      <c r="I33" s="39">
        <v>110</v>
      </c>
      <c r="J33" s="39"/>
      <c r="K33" s="39"/>
      <c r="L33" s="39">
        <f>G33-H33+I33</f>
        <v>4194.5</v>
      </c>
      <c r="M33" s="6"/>
      <c r="N33" s="39"/>
      <c r="O33" s="223"/>
    </row>
    <row r="34" spans="1:15" ht="51" customHeight="1" thickBot="1">
      <c r="A34" s="5" t="s">
        <v>492</v>
      </c>
      <c r="B34" s="5">
        <v>1</v>
      </c>
      <c r="C34" s="5">
        <v>1</v>
      </c>
      <c r="D34" s="5"/>
      <c r="E34" s="30" t="s">
        <v>329</v>
      </c>
      <c r="F34" s="31" t="s">
        <v>328</v>
      </c>
      <c r="G34" s="39">
        <v>4889.5</v>
      </c>
      <c r="H34" s="39">
        <v>435</v>
      </c>
      <c r="I34" s="53"/>
      <c r="J34" s="53"/>
      <c r="K34" s="53"/>
      <c r="L34" s="39">
        <f>G34-H34+I34</f>
        <v>4454.5</v>
      </c>
      <c r="M34" s="9"/>
      <c r="N34" s="39"/>
      <c r="O34" s="223"/>
    </row>
    <row r="35" spans="1:15" s="10" customFormat="1" ht="51" customHeight="1" thickBot="1">
      <c r="A35" s="13" t="s">
        <v>493</v>
      </c>
      <c r="B35" s="13">
        <v>1</v>
      </c>
      <c r="C35" s="13">
        <v>1</v>
      </c>
      <c r="D35" s="13"/>
      <c r="E35" s="86" t="s">
        <v>78</v>
      </c>
      <c r="F35" s="91" t="s">
        <v>79</v>
      </c>
      <c r="G35" s="39">
        <v>9415</v>
      </c>
      <c r="H35" s="39">
        <v>420</v>
      </c>
      <c r="I35" s="53"/>
      <c r="J35" s="53"/>
      <c r="K35" s="53"/>
      <c r="L35" s="39">
        <f>G35-H35+I35</f>
        <v>8995</v>
      </c>
      <c r="M35" s="9"/>
      <c r="N35" s="39"/>
      <c r="O35" s="223"/>
    </row>
    <row r="36" spans="1:13" ht="25.5" customHeight="1" thickTop="1">
      <c r="A36" s="113"/>
      <c r="B36" s="119">
        <f>SUM(B31:B35)</f>
        <v>5</v>
      </c>
      <c r="C36" s="119">
        <f>SUM(C31:C35)</f>
        <v>2</v>
      </c>
      <c r="D36" s="119">
        <f>SUM(D31:D35)</f>
        <v>3</v>
      </c>
      <c r="E36" s="114"/>
      <c r="F36" s="119" t="s">
        <v>7</v>
      </c>
      <c r="G36" s="129">
        <f>SUM(G31:G35)</f>
        <v>37648</v>
      </c>
      <c r="H36" s="129">
        <f>SUM(H31:H35)</f>
        <v>1805</v>
      </c>
      <c r="I36" s="129">
        <f>SUM(I31:I35)</f>
        <v>220</v>
      </c>
      <c r="J36" s="129">
        <f>SUM(J31:J35)</f>
        <v>0</v>
      </c>
      <c r="K36" s="129">
        <f>SUM(K31:K35)</f>
        <v>0</v>
      </c>
      <c r="L36" s="129">
        <f>SUM(L31:L35)</f>
        <v>36063</v>
      </c>
      <c r="M36" s="122"/>
    </row>
    <row r="37" spans="1:15" ht="15" customHeight="1">
      <c r="A37" s="249" t="s">
        <v>10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0"/>
      <c r="O37" s="20"/>
    </row>
    <row r="38" spans="1:13" ht="15" customHeight="1">
      <c r="A38" s="249" t="s">
        <v>11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</row>
    <row r="39" spans="1:13" ht="15" customHeight="1">
      <c r="A39" s="249" t="str">
        <f>A3</f>
        <v>Nómina que corresponde a la 2DA (SEGUNDA) quincena del mes de NOVIEMBRE de 2017.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</row>
    <row r="40" spans="1:13" ht="15" customHeight="1">
      <c r="A40" s="250" t="s">
        <v>365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7" t="s">
        <v>100</v>
      </c>
      <c r="K41" s="203" t="s">
        <v>395</v>
      </c>
      <c r="L41" s="51" t="s">
        <v>5</v>
      </c>
      <c r="M41" s="51" t="s">
        <v>6</v>
      </c>
    </row>
    <row r="42" spans="1:15" ht="51" customHeight="1" thickBot="1">
      <c r="A42" s="57" t="s">
        <v>494</v>
      </c>
      <c r="B42" s="57">
        <v>1</v>
      </c>
      <c r="C42" s="57">
        <v>1</v>
      </c>
      <c r="D42" s="57"/>
      <c r="E42" s="59" t="s">
        <v>41</v>
      </c>
      <c r="F42" s="61" t="s">
        <v>449</v>
      </c>
      <c r="G42" s="58">
        <v>10620</v>
      </c>
      <c r="H42" s="58">
        <v>620</v>
      </c>
      <c r="I42" s="58"/>
      <c r="J42" s="58"/>
      <c r="K42" s="58"/>
      <c r="L42" s="58">
        <f>G42-H42+I42+K42</f>
        <v>10000</v>
      </c>
      <c r="M42" s="235"/>
      <c r="N42" s="36"/>
      <c r="O42" s="223"/>
    </row>
    <row r="43" spans="1:13" ht="15" customHeight="1">
      <c r="A43" s="256" t="s">
        <v>282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7" t="s">
        <v>100</v>
      </c>
      <c r="K44" s="203" t="s">
        <v>395</v>
      </c>
      <c r="L44" s="51" t="s">
        <v>5</v>
      </c>
      <c r="M44" s="51" t="s">
        <v>6</v>
      </c>
    </row>
    <row r="45" spans="1:15" ht="51" customHeight="1" thickBot="1">
      <c r="A45" s="5" t="s">
        <v>495</v>
      </c>
      <c r="B45" s="5">
        <v>1</v>
      </c>
      <c r="C45" s="5">
        <v>1</v>
      </c>
      <c r="D45" s="5"/>
      <c r="E45" s="30" t="s">
        <v>33</v>
      </c>
      <c r="F45" s="35" t="s">
        <v>49</v>
      </c>
      <c r="G45" s="36">
        <v>5647</v>
      </c>
      <c r="H45" s="36">
        <v>210</v>
      </c>
      <c r="I45" s="36"/>
      <c r="J45" s="36"/>
      <c r="K45" s="36"/>
      <c r="L45" s="36">
        <f>G45-H45+I45</f>
        <v>5437</v>
      </c>
      <c r="M45" s="12"/>
      <c r="N45" s="36"/>
      <c r="O45" s="223"/>
    </row>
    <row r="46" spans="1:15" ht="51" customHeight="1" thickBot="1">
      <c r="A46" s="5" t="s">
        <v>496</v>
      </c>
      <c r="B46" s="5">
        <v>1</v>
      </c>
      <c r="C46" s="5"/>
      <c r="D46" s="5">
        <v>1</v>
      </c>
      <c r="E46" s="30" t="s">
        <v>34</v>
      </c>
      <c r="F46" s="35" t="s">
        <v>426</v>
      </c>
      <c r="G46" s="36">
        <v>5647</v>
      </c>
      <c r="H46" s="36">
        <v>210</v>
      </c>
      <c r="I46" s="36"/>
      <c r="J46" s="36"/>
      <c r="K46" s="36"/>
      <c r="L46" s="36">
        <f>G46-H46+I46</f>
        <v>5437</v>
      </c>
      <c r="M46" s="12"/>
      <c r="N46" s="36"/>
      <c r="O46" s="223"/>
    </row>
    <row r="47" spans="1:15" ht="51" customHeight="1" thickBot="1">
      <c r="A47" s="5" t="s">
        <v>497</v>
      </c>
      <c r="B47" s="8">
        <v>1</v>
      </c>
      <c r="C47" s="8"/>
      <c r="D47" s="8">
        <v>1</v>
      </c>
      <c r="E47" s="202" t="s">
        <v>58</v>
      </c>
      <c r="F47" s="81" t="s">
        <v>427</v>
      </c>
      <c r="G47" s="43">
        <v>4110</v>
      </c>
      <c r="H47" s="43"/>
      <c r="I47" s="43">
        <v>90</v>
      </c>
      <c r="J47" s="43"/>
      <c r="K47" s="43"/>
      <c r="L47" s="36">
        <f>G47-H47+I47</f>
        <v>4200</v>
      </c>
      <c r="M47" s="16"/>
      <c r="N47" s="43"/>
      <c r="O47" s="223"/>
    </row>
    <row r="48" spans="1:15" ht="51" customHeight="1" thickBot="1">
      <c r="A48" s="5" t="s">
        <v>498</v>
      </c>
      <c r="B48" s="5">
        <v>1</v>
      </c>
      <c r="C48" s="5"/>
      <c r="D48" s="5">
        <v>1</v>
      </c>
      <c r="E48" s="52" t="s">
        <v>36</v>
      </c>
      <c r="F48" s="65" t="s">
        <v>25</v>
      </c>
      <c r="G48" s="56">
        <v>3760</v>
      </c>
      <c r="H48" s="56"/>
      <c r="I48" s="56">
        <v>90</v>
      </c>
      <c r="J48" s="56"/>
      <c r="K48" s="56"/>
      <c r="L48" s="36">
        <f>G48-H48+I48</f>
        <v>3850</v>
      </c>
      <c r="M48" s="17"/>
      <c r="N48" s="56"/>
      <c r="O48" s="223"/>
    </row>
    <row r="49" spans="1:13" ht="25.5" customHeight="1" thickTop="1">
      <c r="A49" s="113"/>
      <c r="B49" s="113"/>
      <c r="C49" s="113"/>
      <c r="D49" s="113"/>
      <c r="E49" s="114"/>
      <c r="F49" s="128" t="s">
        <v>275</v>
      </c>
      <c r="G49" s="129">
        <f>SUM(G42:G48)</f>
        <v>29784</v>
      </c>
      <c r="H49" s="129">
        <f>SUM(H42:H48)</f>
        <v>1040</v>
      </c>
      <c r="I49" s="129">
        <f>SUM(I42:I48)</f>
        <v>180</v>
      </c>
      <c r="J49" s="129">
        <f>SUM(J42:J48)</f>
        <v>0</v>
      </c>
      <c r="K49" s="129">
        <f>SUM(K42:K48)</f>
        <v>0</v>
      </c>
      <c r="L49" s="129">
        <f>SUM(L42:L48)</f>
        <v>28924</v>
      </c>
      <c r="M49" s="125"/>
    </row>
    <row r="50" spans="1:13" ht="15.75" customHeight="1">
      <c r="A50" s="251" t="s">
        <v>283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7" t="s">
        <v>100</v>
      </c>
      <c r="K51" s="203" t="s">
        <v>395</v>
      </c>
      <c r="L51" s="51" t="s">
        <v>5</v>
      </c>
      <c r="M51" s="51" t="s">
        <v>6</v>
      </c>
    </row>
    <row r="52" spans="1:15" ht="51" customHeight="1" thickBot="1">
      <c r="A52" s="13" t="s">
        <v>499</v>
      </c>
      <c r="B52" s="8">
        <v>1</v>
      </c>
      <c r="C52" s="8"/>
      <c r="D52" s="8">
        <v>1</v>
      </c>
      <c r="E52" s="52" t="s">
        <v>38</v>
      </c>
      <c r="F52" s="66" t="s">
        <v>50</v>
      </c>
      <c r="G52" s="56">
        <v>3763.5</v>
      </c>
      <c r="H52" s="56"/>
      <c r="I52" s="56">
        <v>90</v>
      </c>
      <c r="J52" s="56"/>
      <c r="K52" s="56"/>
      <c r="L52" s="56">
        <f>G52-H52+I52</f>
        <v>3853.5</v>
      </c>
      <c r="M52" s="18"/>
      <c r="N52" s="56"/>
      <c r="O52" s="223"/>
    </row>
    <row r="53" spans="1:15" ht="51" customHeight="1" thickBot="1">
      <c r="A53" s="5" t="s">
        <v>500</v>
      </c>
      <c r="B53" s="5">
        <v>1</v>
      </c>
      <c r="C53" s="5"/>
      <c r="D53" s="5">
        <v>1</v>
      </c>
      <c r="E53" s="30" t="s">
        <v>39</v>
      </c>
      <c r="F53" s="35" t="s">
        <v>51</v>
      </c>
      <c r="G53" s="36">
        <v>4189.5</v>
      </c>
      <c r="H53" s="39"/>
      <c r="I53" s="39">
        <v>90</v>
      </c>
      <c r="J53" s="39"/>
      <c r="K53" s="39"/>
      <c r="L53" s="56">
        <f>G53-H53+I53</f>
        <v>4279.5</v>
      </c>
      <c r="M53" s="12"/>
      <c r="N53" s="36"/>
      <c r="O53" s="223"/>
    </row>
    <row r="54" spans="1:15" ht="51" customHeight="1" thickBot="1">
      <c r="A54" s="5" t="s">
        <v>501</v>
      </c>
      <c r="B54" s="5">
        <v>1</v>
      </c>
      <c r="C54" s="5">
        <v>1</v>
      </c>
      <c r="D54" s="5"/>
      <c r="E54" s="30" t="s">
        <v>312</v>
      </c>
      <c r="F54" s="35" t="s">
        <v>25</v>
      </c>
      <c r="G54" s="39">
        <v>3196</v>
      </c>
      <c r="H54" s="39"/>
      <c r="I54" s="39">
        <v>256</v>
      </c>
      <c r="J54" s="39"/>
      <c r="K54" s="39"/>
      <c r="L54" s="56">
        <f>G54-H54+I54</f>
        <v>3452</v>
      </c>
      <c r="M54" s="12"/>
      <c r="N54" s="39"/>
      <c r="O54" s="223"/>
    </row>
    <row r="55" spans="1:15" ht="51" customHeight="1" thickBot="1">
      <c r="A55" s="5" t="s">
        <v>502</v>
      </c>
      <c r="B55" s="5">
        <v>1</v>
      </c>
      <c r="C55" s="5"/>
      <c r="D55" s="5">
        <v>1</v>
      </c>
      <c r="E55" s="30" t="s">
        <v>349</v>
      </c>
      <c r="F55" s="35" t="s">
        <v>51</v>
      </c>
      <c r="G55" s="39">
        <v>3347.5</v>
      </c>
      <c r="H55" s="39"/>
      <c r="I55" s="39">
        <v>180</v>
      </c>
      <c r="J55" s="157"/>
      <c r="K55" s="39"/>
      <c r="L55" s="56">
        <f>G55-H55+I55</f>
        <v>3527.5</v>
      </c>
      <c r="M55" s="17"/>
      <c r="N55" s="39"/>
      <c r="O55" s="223"/>
    </row>
    <row r="56" spans="1:13" ht="25.5" customHeight="1" thickBot="1" thickTop="1">
      <c r="A56" s="123"/>
      <c r="B56" s="119">
        <f>SUM(B42:B55)</f>
        <v>9</v>
      </c>
      <c r="C56" s="119">
        <f>SUM(C42:C55)</f>
        <v>3</v>
      </c>
      <c r="D56" s="119">
        <f>SUM(D42:D55)</f>
        <v>6</v>
      </c>
      <c r="E56" s="124"/>
      <c r="F56" s="128" t="s">
        <v>275</v>
      </c>
      <c r="G56" s="165">
        <f>SUM(G52:G55)</f>
        <v>14496.5</v>
      </c>
      <c r="H56" s="165">
        <f>SUM(H52:H55)</f>
        <v>0</v>
      </c>
      <c r="I56" s="165">
        <f>SUM(I52:I55)</f>
        <v>616</v>
      </c>
      <c r="J56" s="165">
        <f>SUM(J52:J55)</f>
        <v>0</v>
      </c>
      <c r="K56" s="165">
        <f>SUM(K52:K55)</f>
        <v>0</v>
      </c>
      <c r="L56" s="165">
        <f>SUM(L52:L55)</f>
        <v>15112.5</v>
      </c>
      <c r="M56" s="130"/>
    </row>
    <row r="57" spans="1:13" ht="25.5" customHeight="1" thickTop="1">
      <c r="A57" s="123"/>
      <c r="B57" s="119"/>
      <c r="C57" s="119"/>
      <c r="D57" s="119"/>
      <c r="E57" s="124"/>
      <c r="F57" s="119" t="s">
        <v>7</v>
      </c>
      <c r="G57" s="117">
        <f aca="true" t="shared" si="1" ref="G57:L57">SUM(G49+G56)</f>
        <v>44280.5</v>
      </c>
      <c r="H57" s="117">
        <f t="shared" si="1"/>
        <v>1040</v>
      </c>
      <c r="I57" s="117">
        <f t="shared" si="1"/>
        <v>796</v>
      </c>
      <c r="J57" s="117">
        <f t="shared" si="1"/>
        <v>0</v>
      </c>
      <c r="K57" s="117">
        <f t="shared" si="1"/>
        <v>0</v>
      </c>
      <c r="L57" s="117">
        <f t="shared" si="1"/>
        <v>44036.5</v>
      </c>
      <c r="M57" s="130"/>
    </row>
    <row r="58" spans="1:13" ht="15" customHeight="1">
      <c r="A58" s="249" t="s">
        <v>10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</row>
    <row r="59" spans="1:13" ht="15" customHeight="1">
      <c r="A59" s="249" t="s">
        <v>11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</row>
    <row r="60" spans="1:13" ht="15" customHeight="1">
      <c r="A60" s="249" t="str">
        <f>A3</f>
        <v>Nómina que corresponde a la 2DA (SEGUNDA) quincena del mes de NOVIEMBRE de 2017.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</row>
    <row r="61" spans="1:13" ht="15" customHeight="1">
      <c r="A61" s="250" t="s">
        <v>366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7" t="s">
        <v>100</v>
      </c>
      <c r="K62" s="203" t="s">
        <v>395</v>
      </c>
      <c r="L62" s="51" t="s">
        <v>5</v>
      </c>
      <c r="M62" s="51" t="s">
        <v>6</v>
      </c>
    </row>
    <row r="63" spans="1:15" ht="51" customHeight="1" thickBot="1">
      <c r="A63" s="57" t="s">
        <v>503</v>
      </c>
      <c r="B63" s="57">
        <v>1</v>
      </c>
      <c r="C63" s="57">
        <v>1</v>
      </c>
      <c r="D63" s="57"/>
      <c r="E63" s="60" t="s">
        <v>40</v>
      </c>
      <c r="F63" s="61" t="s">
        <v>52</v>
      </c>
      <c r="G63" s="63">
        <v>11365.5</v>
      </c>
      <c r="H63" s="63">
        <v>420</v>
      </c>
      <c r="I63" s="63"/>
      <c r="J63" s="63"/>
      <c r="K63" s="188"/>
      <c r="L63" s="63">
        <f>G63-H63+I63</f>
        <v>10945.5</v>
      </c>
      <c r="M63" s="110"/>
      <c r="N63" s="39"/>
      <c r="O63" s="223"/>
    </row>
    <row r="64" spans="1:13" ht="25.5" customHeight="1" thickTop="1">
      <c r="A64" s="113"/>
      <c r="B64" s="119">
        <f>B63</f>
        <v>1</v>
      </c>
      <c r="C64" s="119">
        <f>C63</f>
        <v>1</v>
      </c>
      <c r="D64" s="119">
        <f>D63</f>
        <v>0</v>
      </c>
      <c r="E64" s="114"/>
      <c r="F64" s="113" t="s">
        <v>7</v>
      </c>
      <c r="G64" s="117">
        <f>SUM(G63)</f>
        <v>11365.5</v>
      </c>
      <c r="H64" s="117">
        <f>SUM(H63)</f>
        <v>420</v>
      </c>
      <c r="I64" s="117">
        <f>SUM(I63)</f>
        <v>0</v>
      </c>
      <c r="J64" s="117">
        <f>SUM(J63)</f>
        <v>0</v>
      </c>
      <c r="K64" s="117">
        <f>SUM(K63)</f>
        <v>0</v>
      </c>
      <c r="L64" s="117">
        <f>SUM(L63)</f>
        <v>10945.5</v>
      </c>
      <c r="M64" s="130"/>
    </row>
    <row r="65" spans="1:13" ht="15" customHeight="1">
      <c r="A65" s="254" t="s">
        <v>10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1:13" ht="15" customHeight="1">
      <c r="A66" s="254" t="s">
        <v>11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</row>
    <row r="67" spans="1:13" ht="15" customHeight="1">
      <c r="A67" s="254" t="str">
        <f>A3</f>
        <v>Nómina que corresponde a la 2DA (SEGUNDA) quincena del mes de NOVIEMBRE de 2017.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</row>
    <row r="68" spans="1:13" ht="15" customHeight="1">
      <c r="A68" s="250" t="s">
        <v>423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7" t="s">
        <v>100</v>
      </c>
      <c r="K69" s="203" t="s">
        <v>395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504</v>
      </c>
      <c r="B70" s="57">
        <v>1</v>
      </c>
      <c r="C70" s="57">
        <v>1</v>
      </c>
      <c r="D70" s="57"/>
      <c r="E70" s="62" t="s">
        <v>24</v>
      </c>
      <c r="F70" s="201" t="s">
        <v>301</v>
      </c>
      <c r="G70" s="58">
        <v>8180</v>
      </c>
      <c r="H70" s="58">
        <v>420</v>
      </c>
      <c r="I70" s="58"/>
      <c r="J70" s="58"/>
      <c r="K70" s="58"/>
      <c r="L70" s="58">
        <f>G70-H70+I70</f>
        <v>7760</v>
      </c>
      <c r="M70" s="79"/>
      <c r="N70" s="36"/>
      <c r="O70" s="223"/>
    </row>
    <row r="71" spans="1:15" ht="50.25" customHeight="1" thickBot="1">
      <c r="A71" s="5" t="s">
        <v>505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3277</v>
      </c>
      <c r="H71" s="43"/>
      <c r="I71" s="43">
        <v>129</v>
      </c>
      <c r="J71" s="43"/>
      <c r="K71" s="43"/>
      <c r="L71" s="36">
        <f>G71-H71+I71</f>
        <v>3406</v>
      </c>
      <c r="M71" s="6"/>
      <c r="N71" s="43"/>
      <c r="O71" s="223"/>
    </row>
    <row r="72" spans="1:15" ht="50.25" customHeight="1" thickBot="1">
      <c r="A72" s="5" t="s">
        <v>506</v>
      </c>
      <c r="B72" s="5">
        <v>1</v>
      </c>
      <c r="C72" s="5">
        <v>1</v>
      </c>
      <c r="D72" s="5"/>
      <c r="E72" s="30" t="s">
        <v>307</v>
      </c>
      <c r="F72" s="31" t="s">
        <v>302</v>
      </c>
      <c r="G72" s="39">
        <v>4110</v>
      </c>
      <c r="H72" s="39">
        <v>110</v>
      </c>
      <c r="I72" s="39"/>
      <c r="J72" s="39"/>
      <c r="K72" s="39"/>
      <c r="L72" s="39">
        <f>G72-H72+I72</f>
        <v>4000</v>
      </c>
      <c r="M72" s="9"/>
      <c r="N72" s="39"/>
      <c r="O72" s="223"/>
    </row>
    <row r="73" spans="1:15" ht="50.25" customHeight="1" thickBot="1">
      <c r="A73" s="5" t="s">
        <v>507</v>
      </c>
      <c r="B73" s="103">
        <v>1</v>
      </c>
      <c r="C73" s="103">
        <v>1</v>
      </c>
      <c r="D73" s="103"/>
      <c r="E73" s="86" t="s">
        <v>333</v>
      </c>
      <c r="F73" s="91" t="s">
        <v>438</v>
      </c>
      <c r="G73" s="39">
        <v>4110</v>
      </c>
      <c r="H73" s="39">
        <v>110</v>
      </c>
      <c r="I73" s="39"/>
      <c r="J73" s="39"/>
      <c r="K73" s="39"/>
      <c r="L73" s="39">
        <f>G73-H73+I73</f>
        <v>4000</v>
      </c>
      <c r="M73" s="184"/>
      <c r="N73" s="39"/>
      <c r="O73" s="223"/>
    </row>
    <row r="74" spans="1:13" ht="25.5" customHeight="1" thickTop="1">
      <c r="A74" s="123"/>
      <c r="B74" s="119">
        <f>SUM(B70:B73)</f>
        <v>4</v>
      </c>
      <c r="C74" s="119">
        <f>SUM(C70:C73)</f>
        <v>3</v>
      </c>
      <c r="D74" s="119">
        <f>SUM(D70:D72)</f>
        <v>1</v>
      </c>
      <c r="E74" s="126"/>
      <c r="F74" s="119" t="s">
        <v>7</v>
      </c>
      <c r="G74" s="129">
        <f>SUM(G70:G73)</f>
        <v>19677</v>
      </c>
      <c r="H74" s="129">
        <f>SUM(H70:H73)</f>
        <v>640</v>
      </c>
      <c r="I74" s="129">
        <f>SUM(I70:I72)</f>
        <v>129</v>
      </c>
      <c r="J74" s="129">
        <f>SUM(J70:J71)</f>
        <v>0</v>
      </c>
      <c r="K74" s="129">
        <f>SUM(K70:K71)</f>
        <v>0</v>
      </c>
      <c r="L74" s="129">
        <f>SUM(L70:L73)</f>
        <v>19166</v>
      </c>
      <c r="M74" s="122"/>
    </row>
    <row r="75" spans="1:13" ht="15" customHeight="1">
      <c r="A75" s="249" t="s">
        <v>10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</row>
    <row r="76" spans="1:13" ht="15" customHeight="1">
      <c r="A76" s="249" t="s">
        <v>11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</row>
    <row r="77" spans="1:13" ht="15" customHeight="1">
      <c r="A77" s="249" t="str">
        <f>A3</f>
        <v>Nómina que corresponde a la 2DA (SEGUNDA) quincena del mes de NOVIEMBRE de 2017.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</row>
    <row r="78" spans="1:13" ht="15" customHeight="1">
      <c r="A78" s="250" t="s">
        <v>368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</row>
    <row r="79" spans="1:13" ht="24.75" customHeight="1">
      <c r="A79" s="199" t="s">
        <v>8</v>
      </c>
      <c r="B79" s="198" t="s">
        <v>37</v>
      </c>
      <c r="C79" s="198" t="s">
        <v>31</v>
      </c>
      <c r="D79" s="198" t="s">
        <v>32</v>
      </c>
      <c r="E79" s="199" t="s">
        <v>0</v>
      </c>
      <c r="F79" s="199" t="s">
        <v>1</v>
      </c>
      <c r="G79" s="199" t="s">
        <v>2</v>
      </c>
      <c r="H79" s="199" t="s">
        <v>3</v>
      </c>
      <c r="I79" s="199" t="s">
        <v>4</v>
      </c>
      <c r="J79" s="87" t="s">
        <v>100</v>
      </c>
      <c r="K79" s="203" t="s">
        <v>395</v>
      </c>
      <c r="L79" s="199" t="s">
        <v>5</v>
      </c>
      <c r="M79" s="199" t="s">
        <v>6</v>
      </c>
    </row>
    <row r="80" spans="1:15" ht="51" customHeight="1" thickBot="1">
      <c r="A80" s="5" t="s">
        <v>508</v>
      </c>
      <c r="B80" s="13">
        <v>1</v>
      </c>
      <c r="C80" s="13"/>
      <c r="D80" s="5">
        <v>1</v>
      </c>
      <c r="E80" s="30" t="s">
        <v>352</v>
      </c>
      <c r="F80" s="35" t="s">
        <v>408</v>
      </c>
      <c r="G80" s="39">
        <v>4889.5</v>
      </c>
      <c r="H80" s="39">
        <v>370</v>
      </c>
      <c r="I80" s="39"/>
      <c r="J80" s="39"/>
      <c r="K80" s="39"/>
      <c r="L80" s="39">
        <f>G80-H80+I80</f>
        <v>4519.5</v>
      </c>
      <c r="M80" s="11"/>
      <c r="N80" s="39"/>
      <c r="O80" s="223"/>
    </row>
    <row r="81" spans="1:15" ht="51" customHeight="1" thickBot="1">
      <c r="A81" s="5" t="s">
        <v>509</v>
      </c>
      <c r="B81" s="13">
        <v>1</v>
      </c>
      <c r="C81" s="13">
        <v>1</v>
      </c>
      <c r="D81" s="5"/>
      <c r="E81" s="30" t="s">
        <v>473</v>
      </c>
      <c r="F81" s="35" t="s">
        <v>410</v>
      </c>
      <c r="G81" s="39">
        <v>2800</v>
      </c>
      <c r="H81" s="39"/>
      <c r="I81" s="39">
        <v>110</v>
      </c>
      <c r="J81" s="39"/>
      <c r="K81" s="39"/>
      <c r="L81" s="39">
        <f>G81-H81+I81</f>
        <v>2910</v>
      </c>
      <c r="M81" s="11"/>
      <c r="N81" s="39"/>
      <c r="O81" s="223"/>
    </row>
    <row r="82" spans="1:13" ht="25.5" customHeight="1" thickTop="1">
      <c r="A82" s="123"/>
      <c r="B82" s="119">
        <f>B80</f>
        <v>1</v>
      </c>
      <c r="C82" s="119">
        <f>C80</f>
        <v>0</v>
      </c>
      <c r="D82" s="119">
        <f>D80</f>
        <v>1</v>
      </c>
      <c r="E82" s="124"/>
      <c r="F82" s="119" t="s">
        <v>7</v>
      </c>
      <c r="G82" s="129">
        <f>SUM(G80:G81)</f>
        <v>7689.5</v>
      </c>
      <c r="H82" s="129">
        <f>SUM(H80:H81)</f>
        <v>370</v>
      </c>
      <c r="I82" s="129">
        <f>SUM(I80:I81)</f>
        <v>110</v>
      </c>
      <c r="J82" s="129">
        <f>SUM(J80:J81)</f>
        <v>0</v>
      </c>
      <c r="K82" s="129">
        <f>SUM(K80:K81)</f>
        <v>0</v>
      </c>
      <c r="L82" s="129">
        <f>SUM(L80:L81)</f>
        <v>7429.5</v>
      </c>
      <c r="M82" s="131"/>
    </row>
    <row r="83" spans="1:13" ht="15" customHeight="1">
      <c r="A83" s="249" t="s">
        <v>10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</row>
    <row r="84" spans="1:13" ht="15" customHeight="1">
      <c r="A84" s="249" t="s">
        <v>11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</row>
    <row r="85" spans="1:13" ht="15" customHeight="1">
      <c r="A85" s="249" t="str">
        <f>A3</f>
        <v>Nómina que corresponde a la 2DA (SEGUNDA) quincena del mes de NOVIEMBRE de 2017.</v>
      </c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</row>
    <row r="86" spans="1:13" ht="15" customHeight="1">
      <c r="A86" s="250" t="s">
        <v>369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</row>
    <row r="87" spans="1:13" ht="24.75" customHeight="1">
      <c r="A87" s="51" t="s">
        <v>8</v>
      </c>
      <c r="B87" s="47" t="s">
        <v>37</v>
      </c>
      <c r="C87" s="47" t="s">
        <v>31</v>
      </c>
      <c r="D87" s="47" t="s">
        <v>32</v>
      </c>
      <c r="E87" s="51" t="s">
        <v>0</v>
      </c>
      <c r="F87" s="51" t="s">
        <v>1</v>
      </c>
      <c r="G87" s="51" t="s">
        <v>2</v>
      </c>
      <c r="H87" s="51" t="s">
        <v>3</v>
      </c>
      <c r="I87" s="51" t="s">
        <v>4</v>
      </c>
      <c r="J87" s="87" t="s">
        <v>100</v>
      </c>
      <c r="K87" s="203" t="s">
        <v>395</v>
      </c>
      <c r="L87" s="51" t="s">
        <v>5</v>
      </c>
      <c r="M87" s="51" t="s">
        <v>6</v>
      </c>
    </row>
    <row r="88" spans="1:15" ht="51" customHeight="1" thickBot="1">
      <c r="A88" s="57" t="s">
        <v>510</v>
      </c>
      <c r="B88" s="57">
        <v>1</v>
      </c>
      <c r="C88" s="57">
        <v>1</v>
      </c>
      <c r="D88" s="80"/>
      <c r="E88" s="72" t="s">
        <v>80</v>
      </c>
      <c r="F88" s="73" t="s">
        <v>53</v>
      </c>
      <c r="G88" s="74">
        <v>8180</v>
      </c>
      <c r="H88" s="74">
        <v>420</v>
      </c>
      <c r="I88" s="74"/>
      <c r="J88" s="74"/>
      <c r="K88" s="74"/>
      <c r="L88" s="74">
        <f>G88-H88+I88</f>
        <v>7760</v>
      </c>
      <c r="M88" s="67"/>
      <c r="N88" s="36"/>
      <c r="O88" s="223"/>
    </row>
    <row r="89" spans="1:15" ht="51" customHeight="1" thickBot="1">
      <c r="A89" s="5" t="s">
        <v>511</v>
      </c>
      <c r="B89" s="5">
        <v>1</v>
      </c>
      <c r="C89" s="5"/>
      <c r="D89" s="5">
        <v>1</v>
      </c>
      <c r="E89" s="30" t="s">
        <v>42</v>
      </c>
      <c r="F89" s="66" t="s">
        <v>50</v>
      </c>
      <c r="G89" s="36">
        <v>3902</v>
      </c>
      <c r="H89" s="36"/>
      <c r="I89" s="36">
        <v>90</v>
      </c>
      <c r="J89" s="36"/>
      <c r="K89" s="36"/>
      <c r="L89" s="56">
        <f aca="true" t="shared" si="2" ref="L89:L94">G89-H89+I89+K89</f>
        <v>3992</v>
      </c>
      <c r="M89" s="54"/>
      <c r="N89" s="36"/>
      <c r="O89" s="223"/>
    </row>
    <row r="90" spans="1:15" ht="51" customHeight="1" thickBot="1">
      <c r="A90" s="5" t="s">
        <v>512</v>
      </c>
      <c r="B90" s="5">
        <v>1</v>
      </c>
      <c r="C90" s="5">
        <v>1</v>
      </c>
      <c r="D90" s="5"/>
      <c r="E90" s="30" t="s">
        <v>43</v>
      </c>
      <c r="F90" s="66" t="s">
        <v>50</v>
      </c>
      <c r="G90" s="36">
        <v>5218</v>
      </c>
      <c r="H90" s="36">
        <v>175</v>
      </c>
      <c r="I90" s="36"/>
      <c r="J90" s="36"/>
      <c r="K90" s="36"/>
      <c r="L90" s="56">
        <f t="shared" si="2"/>
        <v>5043</v>
      </c>
      <c r="M90" s="55"/>
      <c r="N90" s="36"/>
      <c r="O90" s="223"/>
    </row>
    <row r="91" spans="1:15" ht="51" customHeight="1" thickBot="1">
      <c r="A91" s="5" t="s">
        <v>513</v>
      </c>
      <c r="B91" s="5">
        <v>1</v>
      </c>
      <c r="C91" s="5">
        <v>1</v>
      </c>
      <c r="D91" s="5"/>
      <c r="E91" s="30" t="s">
        <v>44</v>
      </c>
      <c r="F91" s="66" t="s">
        <v>50</v>
      </c>
      <c r="G91" s="36">
        <v>3902</v>
      </c>
      <c r="H91" s="36"/>
      <c r="I91" s="36">
        <v>90</v>
      </c>
      <c r="J91" s="36"/>
      <c r="K91" s="36"/>
      <c r="L91" s="56">
        <f t="shared" si="2"/>
        <v>3992</v>
      </c>
      <c r="M91" s="23"/>
      <c r="N91" s="36"/>
      <c r="O91" s="223"/>
    </row>
    <row r="92" spans="1:15" ht="51" customHeight="1" thickBot="1">
      <c r="A92" s="5" t="s">
        <v>514</v>
      </c>
      <c r="B92" s="5">
        <v>1</v>
      </c>
      <c r="C92" s="5">
        <v>1</v>
      </c>
      <c r="D92" s="5"/>
      <c r="E92" s="30" t="s">
        <v>45</v>
      </c>
      <c r="F92" s="66" t="s">
        <v>50</v>
      </c>
      <c r="G92" s="36">
        <v>3155.54</v>
      </c>
      <c r="H92" s="39"/>
      <c r="I92" s="36">
        <v>90</v>
      </c>
      <c r="J92" s="36"/>
      <c r="K92" s="36"/>
      <c r="L92" s="56">
        <f t="shared" si="2"/>
        <v>3245.54</v>
      </c>
      <c r="M92" s="23"/>
      <c r="N92" s="36"/>
      <c r="O92" s="223"/>
    </row>
    <row r="93" spans="1:15" ht="51" customHeight="1" thickBot="1">
      <c r="A93" s="5" t="s">
        <v>515</v>
      </c>
      <c r="B93" s="5">
        <v>1</v>
      </c>
      <c r="C93" s="5">
        <v>1</v>
      </c>
      <c r="D93" s="5"/>
      <c r="E93" s="30" t="s">
        <v>46</v>
      </c>
      <c r="F93" s="66" t="s">
        <v>50</v>
      </c>
      <c r="G93" s="39">
        <v>3902</v>
      </c>
      <c r="H93" s="39"/>
      <c r="I93" s="39">
        <v>90</v>
      </c>
      <c r="J93" s="39"/>
      <c r="K93" s="39"/>
      <c r="L93" s="56">
        <f t="shared" si="2"/>
        <v>3992</v>
      </c>
      <c r="M93" s="45"/>
      <c r="N93" s="39"/>
      <c r="O93" s="223"/>
    </row>
    <row r="94" spans="1:15" ht="51" customHeight="1" thickBot="1">
      <c r="A94" s="5" t="s">
        <v>516</v>
      </c>
      <c r="B94" s="5">
        <v>1</v>
      </c>
      <c r="C94" s="5">
        <v>1</v>
      </c>
      <c r="D94" s="5"/>
      <c r="E94" s="30" t="s">
        <v>420</v>
      </c>
      <c r="F94" s="66" t="s">
        <v>50</v>
      </c>
      <c r="G94" s="37">
        <v>3557</v>
      </c>
      <c r="H94" s="37"/>
      <c r="I94" s="37">
        <v>90</v>
      </c>
      <c r="J94" s="37"/>
      <c r="K94" s="157"/>
      <c r="L94" s="189">
        <f t="shared" si="2"/>
        <v>3647</v>
      </c>
      <c r="M94" s="45"/>
      <c r="N94" s="39"/>
      <c r="O94" s="223"/>
    </row>
    <row r="95" spans="1:13" ht="25.5" customHeight="1" thickTop="1">
      <c r="A95" s="123"/>
      <c r="B95" s="119">
        <f>SUM(B88:B94)</f>
        <v>7</v>
      </c>
      <c r="C95" s="119">
        <f>SUM(C88:C94)</f>
        <v>6</v>
      </c>
      <c r="D95" s="119">
        <f>SUM(D88:D94)</f>
        <v>1</v>
      </c>
      <c r="E95" s="124"/>
      <c r="F95" s="119" t="s">
        <v>7</v>
      </c>
      <c r="G95" s="117">
        <f aca="true" t="shared" si="3" ref="G95:L95">SUM(G88:G94)</f>
        <v>31816.54</v>
      </c>
      <c r="H95" s="117">
        <f t="shared" si="3"/>
        <v>595</v>
      </c>
      <c r="I95" s="117">
        <f t="shared" si="3"/>
        <v>450</v>
      </c>
      <c r="J95" s="117">
        <f t="shared" si="3"/>
        <v>0</v>
      </c>
      <c r="K95" s="117">
        <f t="shared" si="3"/>
        <v>0</v>
      </c>
      <c r="L95" s="117">
        <f t="shared" si="3"/>
        <v>31671.54</v>
      </c>
      <c r="M95" s="131"/>
    </row>
    <row r="96" spans="1:13" ht="15" customHeight="1">
      <c r="A96" s="249" t="s">
        <v>10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</row>
    <row r="97" spans="1:13" ht="15" customHeight="1">
      <c r="A97" s="249" t="s">
        <v>11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</row>
    <row r="98" spans="1:13" ht="15" customHeight="1">
      <c r="A98" s="249" t="str">
        <f>A3</f>
        <v>Nómina que corresponde a la 2DA (SEGUNDA) quincena del mes de NOVIEMBRE de 2017.</v>
      </c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</row>
    <row r="99" spans="1:16" ht="15" customHeight="1">
      <c r="A99" s="250" t="s">
        <v>370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P99" s="2">
        <f>SUM(P94:P98)</f>
        <v>0</v>
      </c>
    </row>
    <row r="100" spans="1:13" ht="24.75" customHeight="1">
      <c r="A100" s="51" t="s">
        <v>8</v>
      </c>
      <c r="B100" s="47" t="s">
        <v>37</v>
      </c>
      <c r="C100" s="47" t="s">
        <v>31</v>
      </c>
      <c r="D100" s="47" t="s">
        <v>32</v>
      </c>
      <c r="E100" s="51" t="s">
        <v>0</v>
      </c>
      <c r="F100" s="51" t="s">
        <v>1</v>
      </c>
      <c r="G100" s="51" t="s">
        <v>2</v>
      </c>
      <c r="H100" s="51" t="s">
        <v>3</v>
      </c>
      <c r="I100" s="51" t="s">
        <v>4</v>
      </c>
      <c r="J100" s="87" t="s">
        <v>100</v>
      </c>
      <c r="K100" s="203" t="s">
        <v>395</v>
      </c>
      <c r="L100" s="51" t="s">
        <v>5</v>
      </c>
      <c r="M100" s="51" t="s">
        <v>6</v>
      </c>
    </row>
    <row r="101" spans="1:15" ht="51" customHeight="1" thickBot="1">
      <c r="A101" s="57" t="s">
        <v>517</v>
      </c>
      <c r="B101" s="57">
        <v>1</v>
      </c>
      <c r="C101" s="57">
        <v>1</v>
      </c>
      <c r="D101" s="57"/>
      <c r="E101" s="68" t="s">
        <v>47</v>
      </c>
      <c r="F101" s="61" t="s">
        <v>53</v>
      </c>
      <c r="G101" s="58">
        <v>5975</v>
      </c>
      <c r="H101" s="58">
        <v>420</v>
      </c>
      <c r="I101" s="58"/>
      <c r="J101" s="58"/>
      <c r="K101" s="58"/>
      <c r="L101" s="58">
        <f>G101-H101+I101</f>
        <v>5555</v>
      </c>
      <c r="M101" s="67"/>
      <c r="N101" s="36"/>
      <c r="O101" s="223"/>
    </row>
    <row r="102" spans="1:15" ht="51" customHeight="1" thickBot="1">
      <c r="A102" s="5" t="s">
        <v>518</v>
      </c>
      <c r="B102" s="8">
        <v>1</v>
      </c>
      <c r="C102" s="8">
        <v>1</v>
      </c>
      <c r="D102" s="8"/>
      <c r="E102" s="210" t="s">
        <v>403</v>
      </c>
      <c r="F102" s="85" t="s">
        <v>410</v>
      </c>
      <c r="G102" s="56">
        <v>4095</v>
      </c>
      <c r="H102" s="56"/>
      <c r="I102" s="56">
        <v>100</v>
      </c>
      <c r="J102" s="56"/>
      <c r="K102" s="56"/>
      <c r="L102" s="36">
        <f>G102-H102+I102</f>
        <v>4195</v>
      </c>
      <c r="M102" s="214"/>
      <c r="N102" s="56"/>
      <c r="O102" s="223"/>
    </row>
    <row r="103" spans="1:15" ht="51" customHeight="1" thickBot="1">
      <c r="A103" s="5" t="s">
        <v>519</v>
      </c>
      <c r="B103" s="5">
        <v>1</v>
      </c>
      <c r="C103" s="5">
        <v>1</v>
      </c>
      <c r="D103" s="5"/>
      <c r="E103" s="30" t="s">
        <v>306</v>
      </c>
      <c r="F103" s="31" t="s">
        <v>71</v>
      </c>
      <c r="G103" s="39">
        <v>3220</v>
      </c>
      <c r="H103" s="39"/>
      <c r="I103" s="39">
        <v>180</v>
      </c>
      <c r="J103" s="39"/>
      <c r="K103" s="39"/>
      <c r="L103" s="36">
        <f>G103-H103+I103</f>
        <v>3400</v>
      </c>
      <c r="M103" s="45"/>
      <c r="N103" s="39"/>
      <c r="O103" s="223"/>
    </row>
    <row r="104" spans="1:15" ht="51" customHeight="1" thickBot="1">
      <c r="A104" s="5" t="s">
        <v>520</v>
      </c>
      <c r="B104" s="5">
        <v>1</v>
      </c>
      <c r="C104" s="5">
        <v>1</v>
      </c>
      <c r="D104" s="5"/>
      <c r="E104" s="30" t="s">
        <v>305</v>
      </c>
      <c r="F104" s="31" t="s">
        <v>71</v>
      </c>
      <c r="G104" s="39">
        <v>3220</v>
      </c>
      <c r="H104" s="39"/>
      <c r="I104" s="39">
        <v>180</v>
      </c>
      <c r="J104" s="39"/>
      <c r="K104" s="39"/>
      <c r="L104" s="39">
        <f>G104-H104+I104</f>
        <v>3400</v>
      </c>
      <c r="M104" s="45"/>
      <c r="N104" s="39"/>
      <c r="O104" s="223"/>
    </row>
    <row r="105" spans="1:13" ht="25.5" customHeight="1" thickTop="1">
      <c r="A105" s="123"/>
      <c r="B105" s="119">
        <f>SUM(B101:B104)</f>
        <v>4</v>
      </c>
      <c r="C105" s="119">
        <f>SUM(C101:C104)</f>
        <v>4</v>
      </c>
      <c r="D105" s="119">
        <f>SUM(D101:D104)</f>
        <v>0</v>
      </c>
      <c r="E105" s="124"/>
      <c r="F105" s="119" t="s">
        <v>7</v>
      </c>
      <c r="G105" s="129">
        <f>SUM(G101:G104)</f>
        <v>16510</v>
      </c>
      <c r="H105" s="129">
        <f>SUM(H101:H104)</f>
        <v>420</v>
      </c>
      <c r="I105" s="129">
        <f>SUM(I101:I104)</f>
        <v>460</v>
      </c>
      <c r="J105" s="129">
        <f>SUM(J101:J104)</f>
        <v>0</v>
      </c>
      <c r="K105" s="129">
        <f>SUM(K101:K104)</f>
        <v>0</v>
      </c>
      <c r="L105" s="129">
        <f>SUM(L101:L104)</f>
        <v>16550</v>
      </c>
      <c r="M105" s="131"/>
    </row>
    <row r="106" spans="1:13" ht="15" customHeight="1">
      <c r="A106" s="249" t="s">
        <v>10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</row>
    <row r="107" spans="1:13" ht="15" customHeight="1">
      <c r="A107" s="249" t="s">
        <v>11</v>
      </c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</row>
    <row r="108" spans="1:13" ht="15" customHeight="1">
      <c r="A108" s="249" t="str">
        <f>A3</f>
        <v>Nómina que corresponde a la 2DA (SEGUNDA) quincena del mes de NOVIEMBRE de 2017.</v>
      </c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</row>
    <row r="109" spans="1:13" ht="15" customHeight="1">
      <c r="A109" s="250" t="s">
        <v>371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</row>
    <row r="110" spans="1:13" ht="24.75" customHeight="1">
      <c r="A110" s="51" t="s">
        <v>8</v>
      </c>
      <c r="B110" s="47" t="s">
        <v>37</v>
      </c>
      <c r="C110" s="47" t="s">
        <v>31</v>
      </c>
      <c r="D110" s="47" t="s">
        <v>32</v>
      </c>
      <c r="E110" s="51" t="s">
        <v>0</v>
      </c>
      <c r="F110" s="51" t="s">
        <v>1</v>
      </c>
      <c r="G110" s="51" t="s">
        <v>2</v>
      </c>
      <c r="H110" s="51" t="s">
        <v>3</v>
      </c>
      <c r="I110" s="51" t="s">
        <v>4</v>
      </c>
      <c r="J110" s="87" t="s">
        <v>100</v>
      </c>
      <c r="K110" s="203" t="s">
        <v>395</v>
      </c>
      <c r="L110" s="51" t="s">
        <v>5</v>
      </c>
      <c r="M110" s="51" t="s">
        <v>6</v>
      </c>
    </row>
    <row r="111" spans="1:15" ht="51" customHeight="1" thickBot="1">
      <c r="A111" s="57" t="s">
        <v>510</v>
      </c>
      <c r="B111" s="57">
        <v>1</v>
      </c>
      <c r="C111" s="57"/>
      <c r="D111" s="57">
        <v>1</v>
      </c>
      <c r="E111" s="72" t="s">
        <v>54</v>
      </c>
      <c r="F111" s="61" t="s">
        <v>53</v>
      </c>
      <c r="G111" s="58">
        <v>8180</v>
      </c>
      <c r="H111" s="58">
        <v>420</v>
      </c>
      <c r="I111" s="58"/>
      <c r="J111" s="58"/>
      <c r="K111" s="58"/>
      <c r="L111" s="58">
        <f aca="true" t="shared" si="4" ref="L111:L117">G111-H111+I111</f>
        <v>7760</v>
      </c>
      <c r="M111" s="67"/>
      <c r="N111" s="36"/>
      <c r="O111" s="223"/>
    </row>
    <row r="112" spans="1:15" ht="51" customHeight="1" thickBot="1">
      <c r="A112" s="5" t="s">
        <v>511</v>
      </c>
      <c r="B112" s="5">
        <v>1</v>
      </c>
      <c r="C112" s="5">
        <v>1</v>
      </c>
      <c r="D112" s="5"/>
      <c r="E112" s="30" t="s">
        <v>55</v>
      </c>
      <c r="F112" s="32" t="s">
        <v>25</v>
      </c>
      <c r="G112" s="39">
        <v>3655</v>
      </c>
      <c r="H112" s="36"/>
      <c r="I112" s="36">
        <v>684</v>
      </c>
      <c r="J112" s="36"/>
      <c r="K112" s="36"/>
      <c r="L112" s="36">
        <f t="shared" si="4"/>
        <v>4339</v>
      </c>
      <c r="M112" s="45"/>
      <c r="N112" s="39"/>
      <c r="O112" s="223"/>
    </row>
    <row r="113" spans="1:15" ht="51" customHeight="1" thickBot="1">
      <c r="A113" s="5" t="s">
        <v>512</v>
      </c>
      <c r="B113" s="5">
        <v>1</v>
      </c>
      <c r="C113" s="5"/>
      <c r="D113" s="5">
        <v>1</v>
      </c>
      <c r="E113" s="158" t="s">
        <v>363</v>
      </c>
      <c r="F113" s="32" t="s">
        <v>21</v>
      </c>
      <c r="G113" s="36">
        <v>3196</v>
      </c>
      <c r="H113" s="36"/>
      <c r="I113" s="36">
        <v>56</v>
      </c>
      <c r="J113" s="39"/>
      <c r="K113" s="39"/>
      <c r="L113" s="39">
        <f>G113-H113+I113</f>
        <v>3252</v>
      </c>
      <c r="M113" s="45"/>
      <c r="N113" s="36"/>
      <c r="O113" s="223"/>
    </row>
    <row r="114" spans="1:15" ht="51" customHeight="1" thickBot="1">
      <c r="A114" s="5" t="s">
        <v>513</v>
      </c>
      <c r="B114" s="5">
        <v>1</v>
      </c>
      <c r="C114" s="5"/>
      <c r="D114" s="5">
        <v>1</v>
      </c>
      <c r="E114" s="30" t="s">
        <v>57</v>
      </c>
      <c r="F114" s="32" t="s">
        <v>59</v>
      </c>
      <c r="G114" s="39">
        <v>2593</v>
      </c>
      <c r="H114" s="39"/>
      <c r="I114" s="39">
        <v>142</v>
      </c>
      <c r="J114" s="39"/>
      <c r="K114" s="39"/>
      <c r="L114" s="36">
        <f t="shared" si="4"/>
        <v>2735</v>
      </c>
      <c r="M114" s="45"/>
      <c r="N114" s="39"/>
      <c r="O114" s="223"/>
    </row>
    <row r="115" spans="1:15" s="5" customFormat="1" ht="51" customHeight="1" thickBot="1">
      <c r="A115" s="5" t="s">
        <v>514</v>
      </c>
      <c r="B115" s="5">
        <v>1</v>
      </c>
      <c r="C115" s="5">
        <v>1</v>
      </c>
      <c r="E115" s="30" t="s">
        <v>309</v>
      </c>
      <c r="F115" s="31" t="s">
        <v>50</v>
      </c>
      <c r="G115" s="36">
        <v>3196</v>
      </c>
      <c r="H115" s="36"/>
      <c r="I115" s="36">
        <v>111</v>
      </c>
      <c r="J115" s="36"/>
      <c r="K115" s="36"/>
      <c r="L115" s="36">
        <f t="shared" si="4"/>
        <v>3307</v>
      </c>
      <c r="M115" s="163"/>
      <c r="N115" s="36"/>
      <c r="O115" s="223"/>
    </row>
    <row r="116" spans="1:15" ht="51" customHeight="1" thickBot="1">
      <c r="A116" s="5" t="s">
        <v>515</v>
      </c>
      <c r="B116" s="5">
        <v>1</v>
      </c>
      <c r="C116" s="5">
        <v>1</v>
      </c>
      <c r="D116" s="5"/>
      <c r="E116" s="30" t="s">
        <v>444</v>
      </c>
      <c r="F116" s="31" t="s">
        <v>238</v>
      </c>
      <c r="G116" s="39">
        <v>1628</v>
      </c>
      <c r="H116" s="39"/>
      <c r="I116" s="39">
        <v>167</v>
      </c>
      <c r="J116" s="39"/>
      <c r="K116" s="39"/>
      <c r="L116" s="39">
        <f t="shared" si="4"/>
        <v>1795</v>
      </c>
      <c r="M116" s="45"/>
      <c r="N116" s="39"/>
      <c r="O116" s="223"/>
    </row>
    <row r="117" spans="1:15" ht="51" customHeight="1" thickBot="1">
      <c r="A117" s="5" t="s">
        <v>516</v>
      </c>
      <c r="B117" s="5">
        <v>1</v>
      </c>
      <c r="C117" s="5">
        <v>1</v>
      </c>
      <c r="D117" s="5"/>
      <c r="E117" s="30" t="s">
        <v>418</v>
      </c>
      <c r="F117" s="31" t="s">
        <v>59</v>
      </c>
      <c r="G117" s="39">
        <v>2824</v>
      </c>
      <c r="H117" s="39"/>
      <c r="I117" s="39">
        <v>110</v>
      </c>
      <c r="J117" s="39"/>
      <c r="K117" s="39"/>
      <c r="L117" s="39">
        <f t="shared" si="4"/>
        <v>2934</v>
      </c>
      <c r="M117" s="45"/>
      <c r="N117" s="39"/>
      <c r="O117" s="223"/>
    </row>
    <row r="118" spans="1:13" ht="25.5" customHeight="1">
      <c r="A118" s="123"/>
      <c r="B118" s="119">
        <f>SUM(B111:B117)</f>
        <v>7</v>
      </c>
      <c r="C118" s="119">
        <f>SUM(C111:C117)</f>
        <v>4</v>
      </c>
      <c r="D118" s="119">
        <f>SUM(D111:D116)</f>
        <v>3</v>
      </c>
      <c r="E118" s="124"/>
      <c r="F118" s="119" t="s">
        <v>7</v>
      </c>
      <c r="G118" s="117">
        <f>SUM(G111:G117)</f>
        <v>25272</v>
      </c>
      <c r="H118" s="117">
        <f>SUM(H111:H117)</f>
        <v>420</v>
      </c>
      <c r="I118" s="117">
        <f>SUM(I111:I117)</f>
        <v>1270</v>
      </c>
      <c r="J118" s="117">
        <f>SUM(J111:J116)</f>
        <v>0</v>
      </c>
      <c r="K118" s="117">
        <f>SUM(K111:K116)</f>
        <v>0</v>
      </c>
      <c r="L118" s="117">
        <f>SUM(L111:L117)</f>
        <v>26122</v>
      </c>
      <c r="M118" s="131"/>
    </row>
    <row r="119" spans="1:13" ht="15" customHeight="1">
      <c r="A119" s="249" t="s">
        <v>419</v>
      </c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</row>
    <row r="120" spans="1:13" ht="15" customHeight="1">
      <c r="A120" s="249" t="s">
        <v>11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</row>
    <row r="121" spans="1:13" ht="15" customHeight="1">
      <c r="A121" s="249" t="str">
        <f>A3</f>
        <v>Nómina que corresponde a la 2DA (SEGUNDA) quincena del mes de NOVIEMBRE de 2017.</v>
      </c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</row>
    <row r="122" spans="1:13" ht="15" customHeight="1">
      <c r="A122" s="250" t="s">
        <v>372</v>
      </c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</row>
    <row r="123" spans="1:13" ht="24.75" customHeight="1">
      <c r="A123" s="51" t="s">
        <v>8</v>
      </c>
      <c r="B123" s="47" t="s">
        <v>37</v>
      </c>
      <c r="C123" s="47" t="s">
        <v>31</v>
      </c>
      <c r="D123" s="47" t="s">
        <v>32</v>
      </c>
      <c r="E123" s="51" t="s">
        <v>0</v>
      </c>
      <c r="F123" s="51" t="s">
        <v>1</v>
      </c>
      <c r="G123" s="51" t="s">
        <v>2</v>
      </c>
      <c r="H123" s="51" t="s">
        <v>3</v>
      </c>
      <c r="I123" s="51" t="s">
        <v>4</v>
      </c>
      <c r="J123" s="87" t="s">
        <v>100</v>
      </c>
      <c r="K123" s="203" t="s">
        <v>395</v>
      </c>
      <c r="L123" s="51" t="s">
        <v>5</v>
      </c>
      <c r="M123" s="51" t="s">
        <v>6</v>
      </c>
    </row>
    <row r="124" spans="1:15" ht="51" customHeight="1" thickBot="1">
      <c r="A124" s="57" t="s">
        <v>521</v>
      </c>
      <c r="B124" s="57">
        <v>1</v>
      </c>
      <c r="C124" s="57">
        <v>1</v>
      </c>
      <c r="D124" s="57"/>
      <c r="E124" s="60" t="s">
        <v>60</v>
      </c>
      <c r="F124" s="61" t="s">
        <v>53</v>
      </c>
      <c r="G124" s="58">
        <v>8180</v>
      </c>
      <c r="H124" s="58">
        <v>420</v>
      </c>
      <c r="I124" s="58"/>
      <c r="J124" s="58"/>
      <c r="K124" s="58"/>
      <c r="L124" s="58">
        <f>G124-H124+I124</f>
        <v>7760</v>
      </c>
      <c r="M124" s="69"/>
      <c r="N124" s="36"/>
      <c r="O124" s="223"/>
    </row>
    <row r="125" spans="1:15" ht="51" customHeight="1" thickBot="1">
      <c r="A125" s="5" t="s">
        <v>522</v>
      </c>
      <c r="B125" s="5">
        <v>1</v>
      </c>
      <c r="C125" s="5">
        <v>1</v>
      </c>
      <c r="D125" s="5"/>
      <c r="E125" s="30" t="s">
        <v>61</v>
      </c>
      <c r="F125" s="32" t="s">
        <v>62</v>
      </c>
      <c r="G125" s="39">
        <v>4699</v>
      </c>
      <c r="H125" s="36">
        <v>285</v>
      </c>
      <c r="I125" s="36"/>
      <c r="J125" s="36"/>
      <c r="K125" s="36"/>
      <c r="L125" s="36">
        <f>G125-H125+I125</f>
        <v>4414</v>
      </c>
      <c r="M125" s="45"/>
      <c r="N125" s="39"/>
      <c r="O125" s="223"/>
    </row>
    <row r="126" spans="1:13" ht="25.5" customHeight="1" thickTop="1">
      <c r="A126" s="123"/>
      <c r="B126" s="119">
        <f>SUM(B124:B125)</f>
        <v>2</v>
      </c>
      <c r="C126" s="119">
        <f>SUM(C124:C125)</f>
        <v>2</v>
      </c>
      <c r="D126" s="119">
        <f>SUM(D124:D125)</f>
        <v>0</v>
      </c>
      <c r="E126" s="132"/>
      <c r="F126" s="119" t="s">
        <v>7</v>
      </c>
      <c r="G126" s="129">
        <f>SUM(G124:G125)</f>
        <v>12879</v>
      </c>
      <c r="H126" s="129">
        <f>SUM(H124:H125)</f>
        <v>705</v>
      </c>
      <c r="I126" s="129">
        <f>SUM(I124:I125)</f>
        <v>0</v>
      </c>
      <c r="J126" s="129">
        <f>SUM(J124:J125)</f>
        <v>0</v>
      </c>
      <c r="K126" s="129">
        <f>SUM(K124:K125)</f>
        <v>0</v>
      </c>
      <c r="L126" s="129">
        <f>SUM(L124:L125)</f>
        <v>12174</v>
      </c>
      <c r="M126" s="131"/>
    </row>
    <row r="127" spans="1:13" ht="15" customHeight="1">
      <c r="A127" s="249" t="s">
        <v>10</v>
      </c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</row>
    <row r="128" spans="1:13" ht="15" customHeight="1">
      <c r="A128" s="249" t="s">
        <v>11</v>
      </c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</row>
    <row r="129" spans="1:13" ht="15" customHeight="1">
      <c r="A129" s="249" t="str">
        <f>A3</f>
        <v>Nómina que corresponde a la 2DA (SEGUNDA) quincena del mes de NOVIEMBRE de 2017.</v>
      </c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</row>
    <row r="130" spans="1:13" ht="15" customHeight="1">
      <c r="A130" s="250" t="s">
        <v>373</v>
      </c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</row>
    <row r="131" spans="1:13" ht="24.75" customHeight="1">
      <c r="A131" s="51" t="s">
        <v>8</v>
      </c>
      <c r="B131" s="47" t="s">
        <v>37</v>
      </c>
      <c r="C131" s="47" t="s">
        <v>31</v>
      </c>
      <c r="D131" s="47" t="s">
        <v>32</v>
      </c>
      <c r="E131" s="51" t="s">
        <v>0</v>
      </c>
      <c r="F131" s="51" t="s">
        <v>1</v>
      </c>
      <c r="G131" s="51" t="s">
        <v>2</v>
      </c>
      <c r="H131" s="51" t="s">
        <v>3</v>
      </c>
      <c r="I131" s="51" t="s">
        <v>4</v>
      </c>
      <c r="J131" s="87" t="s">
        <v>100</v>
      </c>
      <c r="K131" s="203" t="s">
        <v>395</v>
      </c>
      <c r="L131" s="51" t="s">
        <v>5</v>
      </c>
      <c r="M131" s="51" t="s">
        <v>6</v>
      </c>
    </row>
    <row r="132" spans="1:15" ht="51" customHeight="1" thickBot="1">
      <c r="A132" s="57" t="s">
        <v>523</v>
      </c>
      <c r="B132" s="57">
        <v>1</v>
      </c>
      <c r="C132" s="57">
        <v>1</v>
      </c>
      <c r="D132" s="57"/>
      <c r="E132" s="68" t="s">
        <v>63</v>
      </c>
      <c r="F132" s="61" t="s">
        <v>53</v>
      </c>
      <c r="G132" s="58">
        <v>8180</v>
      </c>
      <c r="H132" s="58">
        <v>420</v>
      </c>
      <c r="I132" s="58"/>
      <c r="J132" s="58"/>
      <c r="K132" s="58"/>
      <c r="L132" s="58">
        <f>G132-H132+I132</f>
        <v>7760</v>
      </c>
      <c r="M132" s="70"/>
      <c r="N132" s="36"/>
      <c r="O132" s="223"/>
    </row>
    <row r="133" spans="1:15" ht="51" customHeight="1" thickBot="1">
      <c r="A133" s="5" t="s">
        <v>524</v>
      </c>
      <c r="B133" s="5">
        <v>1</v>
      </c>
      <c r="C133" s="5"/>
      <c r="D133" s="5">
        <v>1</v>
      </c>
      <c r="E133" s="52" t="s">
        <v>81</v>
      </c>
      <c r="F133" s="35" t="s">
        <v>21</v>
      </c>
      <c r="G133" s="39">
        <v>3254</v>
      </c>
      <c r="H133" s="39"/>
      <c r="I133" s="39">
        <v>111</v>
      </c>
      <c r="J133" s="39"/>
      <c r="K133" s="39"/>
      <c r="L133" s="36">
        <f>G133-H133+I133+J133+K133</f>
        <v>3365</v>
      </c>
      <c r="M133" s="45"/>
      <c r="N133" s="39"/>
      <c r="O133" s="223"/>
    </row>
    <row r="134" spans="1:15" ht="51" customHeight="1" thickBot="1">
      <c r="A134" s="5" t="s">
        <v>525</v>
      </c>
      <c r="B134" s="5">
        <v>1</v>
      </c>
      <c r="C134" s="5"/>
      <c r="D134" s="5">
        <v>1</v>
      </c>
      <c r="E134" s="30" t="s">
        <v>273</v>
      </c>
      <c r="F134" s="35" t="s">
        <v>9</v>
      </c>
      <c r="G134" s="39">
        <v>3298</v>
      </c>
      <c r="H134" s="39"/>
      <c r="I134" s="39">
        <v>111</v>
      </c>
      <c r="J134" s="53"/>
      <c r="K134" s="53"/>
      <c r="L134" s="39">
        <f>G134-H134+I134</f>
        <v>3409</v>
      </c>
      <c r="M134" s="71"/>
      <c r="N134" s="39"/>
      <c r="O134" s="223"/>
    </row>
    <row r="135" spans="1:15" ht="51" customHeight="1" thickBot="1">
      <c r="A135" s="5" t="s">
        <v>526</v>
      </c>
      <c r="B135" s="5">
        <v>1</v>
      </c>
      <c r="C135" s="5"/>
      <c r="D135" s="5">
        <v>1</v>
      </c>
      <c r="E135" s="30" t="s">
        <v>445</v>
      </c>
      <c r="F135" s="35" t="s">
        <v>438</v>
      </c>
      <c r="G135" s="39">
        <v>3849</v>
      </c>
      <c r="H135" s="39"/>
      <c r="I135" s="39">
        <v>90</v>
      </c>
      <c r="J135" s="53"/>
      <c r="K135" s="53"/>
      <c r="L135" s="39">
        <f>G135-H135+I135</f>
        <v>3939</v>
      </c>
      <c r="M135" s="71"/>
      <c r="N135" s="39"/>
      <c r="O135" s="223"/>
    </row>
    <row r="136" spans="1:13" ht="25.5" customHeight="1">
      <c r="A136" s="123"/>
      <c r="B136" s="119">
        <f>SUM(B132:B135)</f>
        <v>4</v>
      </c>
      <c r="C136" s="119">
        <f>SUM(C132:C135)</f>
        <v>1</v>
      </c>
      <c r="D136" s="119">
        <f>SUM(D132:D135)</f>
        <v>3</v>
      </c>
      <c r="E136" s="124"/>
      <c r="F136" s="119" t="s">
        <v>7</v>
      </c>
      <c r="G136" s="117">
        <f>SUM(G132:G135)</f>
        <v>18581</v>
      </c>
      <c r="H136" s="117">
        <f>SUM(H132:H135)</f>
        <v>420</v>
      </c>
      <c r="I136" s="117">
        <f>SUM(I132:I135)</f>
        <v>312</v>
      </c>
      <c r="J136" s="117">
        <f>SUM(J132:J134)</f>
        <v>0</v>
      </c>
      <c r="K136" s="117">
        <f>SUM(K132:K134)</f>
        <v>0</v>
      </c>
      <c r="L136" s="117">
        <f>SUM(L132:L135)</f>
        <v>18473</v>
      </c>
      <c r="M136" s="131"/>
    </row>
    <row r="137" spans="1:13" ht="15" customHeight="1">
      <c r="A137" s="249" t="s">
        <v>10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</row>
    <row r="138" spans="1:13" ht="15" customHeight="1">
      <c r="A138" s="249" t="s">
        <v>11</v>
      </c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</row>
    <row r="139" spans="1:13" ht="15" customHeight="1">
      <c r="A139" s="249" t="str">
        <f>A3</f>
        <v>Nómina que corresponde a la 2DA (SEGUNDA) quincena del mes de NOVIEMBRE de 2017.</v>
      </c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</row>
    <row r="140" spans="1:13" ht="15" customHeight="1">
      <c r="A140" s="250" t="s">
        <v>374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</row>
    <row r="141" spans="1:13" ht="24.75" customHeight="1">
      <c r="A141" s="51" t="s">
        <v>8</v>
      </c>
      <c r="B141" s="47" t="s">
        <v>37</v>
      </c>
      <c r="C141" s="47" t="s">
        <v>31</v>
      </c>
      <c r="D141" s="47" t="s">
        <v>32</v>
      </c>
      <c r="E141" s="51" t="s">
        <v>0</v>
      </c>
      <c r="F141" s="51" t="s">
        <v>1</v>
      </c>
      <c r="G141" s="51" t="s">
        <v>2</v>
      </c>
      <c r="H141" s="51" t="s">
        <v>3</v>
      </c>
      <c r="I141" s="51" t="s">
        <v>4</v>
      </c>
      <c r="J141" s="87" t="s">
        <v>100</v>
      </c>
      <c r="K141" s="203" t="s">
        <v>395</v>
      </c>
      <c r="L141" s="51" t="s">
        <v>5</v>
      </c>
      <c r="M141" s="51" t="s">
        <v>6</v>
      </c>
    </row>
    <row r="142" spans="1:13" ht="51" customHeight="1" thickBot="1">
      <c r="A142" s="5" t="s">
        <v>527</v>
      </c>
      <c r="B142" s="5">
        <v>1</v>
      </c>
      <c r="C142" s="5">
        <v>1</v>
      </c>
      <c r="D142" s="5"/>
      <c r="E142" s="232" t="s">
        <v>67</v>
      </c>
      <c r="F142" s="32" t="s">
        <v>53</v>
      </c>
      <c r="G142" s="36">
        <v>8180</v>
      </c>
      <c r="H142" s="36">
        <v>420</v>
      </c>
      <c r="I142" s="36"/>
      <c r="J142" s="36"/>
      <c r="K142" s="36"/>
      <c r="L142" s="36">
        <f>G142-H142+I142+J142+K142</f>
        <v>7760</v>
      </c>
      <c r="M142" s="231"/>
    </row>
    <row r="143" spans="1:15" ht="51" customHeight="1" thickBot="1">
      <c r="A143" s="5" t="s">
        <v>528</v>
      </c>
      <c r="B143" s="5">
        <v>1</v>
      </c>
      <c r="C143" s="5"/>
      <c r="D143" s="5">
        <v>1</v>
      </c>
      <c r="E143" s="30" t="s">
        <v>66</v>
      </c>
      <c r="F143" s="32" t="s">
        <v>21</v>
      </c>
      <c r="G143" s="39">
        <v>4879</v>
      </c>
      <c r="H143" s="39">
        <v>175</v>
      </c>
      <c r="I143" s="39"/>
      <c r="J143" s="39"/>
      <c r="K143" s="39"/>
      <c r="L143" s="39">
        <f>G143-H143+I143</f>
        <v>4704</v>
      </c>
      <c r="M143" s="45"/>
      <c r="N143" s="39"/>
      <c r="O143" s="223"/>
    </row>
    <row r="144" spans="1:15" ht="51" customHeight="1" thickBot="1">
      <c r="A144" s="5" t="s">
        <v>529</v>
      </c>
      <c r="B144" s="5">
        <v>1</v>
      </c>
      <c r="C144" s="5">
        <v>1</v>
      </c>
      <c r="D144" s="5"/>
      <c r="E144" s="30" t="s">
        <v>232</v>
      </c>
      <c r="F144" s="31" t="s">
        <v>65</v>
      </c>
      <c r="G144" s="39">
        <v>5083</v>
      </c>
      <c r="H144" s="39">
        <v>175</v>
      </c>
      <c r="I144" s="39"/>
      <c r="J144" s="39"/>
      <c r="K144" s="39"/>
      <c r="L144" s="39">
        <f>G144-H144+I144</f>
        <v>4908</v>
      </c>
      <c r="M144" s="45"/>
      <c r="N144" s="39"/>
      <c r="O144" s="223"/>
    </row>
    <row r="145" spans="1:15" ht="51" customHeight="1" thickBot="1">
      <c r="A145" s="5" t="s">
        <v>530</v>
      </c>
      <c r="B145" s="5">
        <v>1</v>
      </c>
      <c r="C145" s="5">
        <v>1</v>
      </c>
      <c r="D145" s="5"/>
      <c r="E145" s="30" t="s">
        <v>308</v>
      </c>
      <c r="F145" s="31" t="s">
        <v>302</v>
      </c>
      <c r="G145" s="39">
        <v>3763</v>
      </c>
      <c r="H145" s="39"/>
      <c r="I145" s="39">
        <v>111</v>
      </c>
      <c r="J145" s="39"/>
      <c r="K145" s="39"/>
      <c r="L145" s="39">
        <f>G145-H145+I145</f>
        <v>3874</v>
      </c>
      <c r="M145" s="45"/>
      <c r="N145" s="39"/>
      <c r="O145" s="223"/>
    </row>
    <row r="146" spans="1:15" ht="51" customHeight="1" thickBot="1">
      <c r="A146" s="5" t="s">
        <v>531</v>
      </c>
      <c r="B146" s="5">
        <v>1</v>
      </c>
      <c r="C146" s="5"/>
      <c r="D146" s="5">
        <v>1</v>
      </c>
      <c r="E146" s="30" t="s">
        <v>345</v>
      </c>
      <c r="F146" s="31" t="s">
        <v>461</v>
      </c>
      <c r="G146" s="36">
        <v>5895</v>
      </c>
      <c r="H146" s="36">
        <v>395</v>
      </c>
      <c r="I146" s="36"/>
      <c r="J146" s="39"/>
      <c r="K146" s="39"/>
      <c r="L146" s="39">
        <f>G146-H146+I146</f>
        <v>5500</v>
      </c>
      <c r="M146" s="45"/>
      <c r="N146" s="36"/>
      <c r="O146" s="223"/>
    </row>
    <row r="147" spans="1:13" ht="25.5" customHeight="1">
      <c r="A147" s="123"/>
      <c r="B147" s="119">
        <f>SUM(B142:B146)</f>
        <v>5</v>
      </c>
      <c r="C147" s="119">
        <f>SUM(C142:C146)</f>
        <v>3</v>
      </c>
      <c r="D147" s="119">
        <f>SUM(D142:D146)</f>
        <v>2</v>
      </c>
      <c r="E147" s="124"/>
      <c r="F147" s="119" t="s">
        <v>7</v>
      </c>
      <c r="G147" s="117">
        <f>SUM(G142:G146)</f>
        <v>27800</v>
      </c>
      <c r="H147" s="117">
        <f>SUM(H142:H146)</f>
        <v>1165</v>
      </c>
      <c r="I147" s="117">
        <f>SUM(I142:I146)</f>
        <v>111</v>
      </c>
      <c r="J147" s="117">
        <f>SUM(J142:J146)</f>
        <v>0</v>
      </c>
      <c r="K147" s="117">
        <f>SUM(K142:K146)</f>
        <v>0</v>
      </c>
      <c r="L147" s="117">
        <f>SUM(L142:L146)</f>
        <v>26746</v>
      </c>
      <c r="M147" s="131"/>
    </row>
    <row r="148" spans="1:13" ht="15" customHeight="1">
      <c r="A148" s="249" t="s">
        <v>10</v>
      </c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</row>
    <row r="149" spans="1:13" ht="15" customHeight="1">
      <c r="A149" s="249" t="s">
        <v>11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</row>
    <row r="150" spans="1:13" ht="15" customHeight="1">
      <c r="A150" s="249" t="str">
        <f>A3</f>
        <v>Nómina que corresponde a la 2DA (SEGUNDA) quincena del mes de NOVIEMBRE de 2017.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</row>
    <row r="151" spans="1:13" ht="15" customHeight="1">
      <c r="A151" s="250" t="s">
        <v>451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</row>
    <row r="152" spans="1:13" ht="25.5" customHeight="1">
      <c r="A152" s="51" t="s">
        <v>8</v>
      </c>
      <c r="B152" s="47" t="s">
        <v>37</v>
      </c>
      <c r="C152" s="47" t="s">
        <v>31</v>
      </c>
      <c r="D152" s="47" t="s">
        <v>32</v>
      </c>
      <c r="E152" s="51" t="s">
        <v>0</v>
      </c>
      <c r="F152" s="51" t="s">
        <v>1</v>
      </c>
      <c r="G152" s="51" t="s">
        <v>2</v>
      </c>
      <c r="H152" s="51" t="s">
        <v>3</v>
      </c>
      <c r="I152" s="51" t="s">
        <v>4</v>
      </c>
      <c r="J152" s="87" t="s">
        <v>100</v>
      </c>
      <c r="K152" s="203" t="s">
        <v>395</v>
      </c>
      <c r="L152" s="51" t="s">
        <v>5</v>
      </c>
      <c r="M152" s="51" t="s">
        <v>6</v>
      </c>
    </row>
    <row r="153" spans="1:13" ht="51" customHeight="1" thickBot="1">
      <c r="A153" s="5" t="s">
        <v>532</v>
      </c>
      <c r="B153" s="5">
        <v>1</v>
      </c>
      <c r="C153" s="5"/>
      <c r="D153" s="5">
        <v>1</v>
      </c>
      <c r="E153" s="232" t="s">
        <v>64</v>
      </c>
      <c r="F153" s="32" t="s">
        <v>53</v>
      </c>
      <c r="G153" s="36">
        <v>8180</v>
      </c>
      <c r="H153" s="36">
        <v>420</v>
      </c>
      <c r="I153" s="36"/>
      <c r="J153" s="36"/>
      <c r="K153" s="36"/>
      <c r="L153" s="36">
        <f>G153-H153+I153</f>
        <v>7760</v>
      </c>
      <c r="M153" s="231"/>
    </row>
    <row r="154" spans="1:15" ht="51" customHeight="1" thickBot="1">
      <c r="A154" s="5" t="s">
        <v>533</v>
      </c>
      <c r="B154" s="5">
        <v>1</v>
      </c>
      <c r="C154" s="5">
        <v>1</v>
      </c>
      <c r="D154" s="5"/>
      <c r="E154" s="30" t="s">
        <v>127</v>
      </c>
      <c r="F154" s="35" t="s">
        <v>132</v>
      </c>
      <c r="G154" s="39">
        <v>4889</v>
      </c>
      <c r="H154" s="39">
        <v>435</v>
      </c>
      <c r="I154" s="39"/>
      <c r="J154" s="39"/>
      <c r="K154" s="39"/>
      <c r="L154" s="36">
        <f>G154-H154+I154+J154+K154</f>
        <v>4454</v>
      </c>
      <c r="M154" s="45"/>
      <c r="N154" s="39"/>
      <c r="O154" s="223"/>
    </row>
    <row r="155" spans="1:15" ht="51" customHeight="1" thickBot="1">
      <c r="A155" s="5" t="s">
        <v>534</v>
      </c>
      <c r="B155" s="5">
        <v>1</v>
      </c>
      <c r="C155" s="5">
        <v>1</v>
      </c>
      <c r="D155" s="5"/>
      <c r="E155" s="52" t="s">
        <v>128</v>
      </c>
      <c r="F155" s="35" t="s">
        <v>132</v>
      </c>
      <c r="G155" s="43">
        <v>4889</v>
      </c>
      <c r="H155" s="43">
        <v>435</v>
      </c>
      <c r="I155" s="43"/>
      <c r="J155" s="43"/>
      <c r="K155" s="43"/>
      <c r="L155" s="36">
        <f>G155-H155+I155+J155+K155</f>
        <v>4454</v>
      </c>
      <c r="M155" s="45"/>
      <c r="N155" s="43"/>
      <c r="O155" s="223"/>
    </row>
    <row r="156" spans="1:15" ht="51" customHeight="1" thickBot="1">
      <c r="A156" s="5" t="s">
        <v>535</v>
      </c>
      <c r="B156" s="13">
        <v>1</v>
      </c>
      <c r="C156" s="13">
        <v>1</v>
      </c>
      <c r="D156" s="13"/>
      <c r="E156" s="92" t="s">
        <v>129</v>
      </c>
      <c r="F156" s="35" t="s">
        <v>132</v>
      </c>
      <c r="G156" s="96">
        <v>4889</v>
      </c>
      <c r="H156" s="43">
        <v>435</v>
      </c>
      <c r="I156" s="96"/>
      <c r="J156" s="96"/>
      <c r="K156" s="96"/>
      <c r="L156" s="36">
        <f>G156-H156+I156+J156+K156</f>
        <v>4454</v>
      </c>
      <c r="M156" s="45"/>
      <c r="N156" s="96"/>
      <c r="O156" s="223"/>
    </row>
    <row r="157" spans="1:15" ht="51" customHeight="1" thickBot="1">
      <c r="A157" s="5" t="s">
        <v>536</v>
      </c>
      <c r="B157" s="13">
        <v>1</v>
      </c>
      <c r="C157" s="13">
        <v>1</v>
      </c>
      <c r="D157" s="13"/>
      <c r="E157" s="93" t="s">
        <v>130</v>
      </c>
      <c r="F157" s="90" t="s">
        <v>133</v>
      </c>
      <c r="G157" s="97">
        <v>3499</v>
      </c>
      <c r="H157" s="94"/>
      <c r="I157" s="97">
        <v>90</v>
      </c>
      <c r="J157" s="97"/>
      <c r="K157" s="97"/>
      <c r="L157" s="36">
        <f>G157-H157+I157+J157+K157</f>
        <v>3589</v>
      </c>
      <c r="M157" s="45"/>
      <c r="N157" s="97"/>
      <c r="O157" s="223"/>
    </row>
    <row r="158" spans="1:15" ht="51" customHeight="1" thickBot="1">
      <c r="A158" s="5" t="s">
        <v>537</v>
      </c>
      <c r="B158" s="5">
        <v>1</v>
      </c>
      <c r="C158" s="5">
        <v>1</v>
      </c>
      <c r="D158" s="5"/>
      <c r="E158" s="41" t="s">
        <v>131</v>
      </c>
      <c r="F158" s="35" t="s">
        <v>132</v>
      </c>
      <c r="G158" s="39">
        <v>4889</v>
      </c>
      <c r="H158" s="39">
        <v>435</v>
      </c>
      <c r="I158" s="97"/>
      <c r="J158" s="97"/>
      <c r="K158" s="97"/>
      <c r="L158" s="36">
        <f>G158-H158+I158+J158+K158</f>
        <v>4454</v>
      </c>
      <c r="M158" s="45"/>
      <c r="N158" s="39"/>
      <c r="O158" s="223"/>
    </row>
    <row r="159" spans="1:13" ht="25.5" customHeight="1" thickTop="1">
      <c r="A159" s="123"/>
      <c r="B159" s="119">
        <f>SUM(B153:B158)</f>
        <v>6</v>
      </c>
      <c r="C159" s="119">
        <f>SUM(C153:C158)</f>
        <v>5</v>
      </c>
      <c r="D159" s="119">
        <f>SUM(D153:D158)</f>
        <v>1</v>
      </c>
      <c r="E159" s="124"/>
      <c r="F159" s="119" t="s">
        <v>7</v>
      </c>
      <c r="G159" s="129">
        <f aca="true" t="shared" si="5" ref="G159:L159">SUM(G153:G158)</f>
        <v>31235</v>
      </c>
      <c r="H159" s="129">
        <f t="shared" si="5"/>
        <v>2160</v>
      </c>
      <c r="I159" s="129">
        <f t="shared" si="5"/>
        <v>90</v>
      </c>
      <c r="J159" s="129">
        <f t="shared" si="5"/>
        <v>0</v>
      </c>
      <c r="K159" s="129">
        <f t="shared" si="5"/>
        <v>0</v>
      </c>
      <c r="L159" s="129">
        <f t="shared" si="5"/>
        <v>29165</v>
      </c>
      <c r="M159" s="131"/>
    </row>
    <row r="160" spans="1:13" s="10" customFormat="1" ht="15" customHeight="1">
      <c r="A160" s="249" t="s">
        <v>10</v>
      </c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</row>
    <row r="161" spans="1:13" s="10" customFormat="1" ht="15" customHeight="1">
      <c r="A161" s="249" t="s">
        <v>11</v>
      </c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</row>
    <row r="162" spans="1:13" s="10" customFormat="1" ht="15" customHeight="1">
      <c r="A162" s="249" t="str">
        <f>A3</f>
        <v>Nómina que corresponde a la 2DA (SEGUNDA) quincena del mes de NOVIEMBRE de 2017.</v>
      </c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</row>
    <row r="163" spans="1:13" s="10" customFormat="1" ht="15" customHeight="1">
      <c r="A163" s="250" t="s">
        <v>375</v>
      </c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</row>
    <row r="164" spans="1:13" s="10" customFormat="1" ht="24.75" customHeight="1">
      <c r="A164" s="51" t="s">
        <v>8</v>
      </c>
      <c r="B164" s="47" t="s">
        <v>37</v>
      </c>
      <c r="C164" s="47" t="s">
        <v>31</v>
      </c>
      <c r="D164" s="47" t="s">
        <v>32</v>
      </c>
      <c r="E164" s="51" t="s">
        <v>0</v>
      </c>
      <c r="F164" s="51" t="s">
        <v>1</v>
      </c>
      <c r="G164" s="51" t="s">
        <v>2</v>
      </c>
      <c r="H164" s="51" t="s">
        <v>3</v>
      </c>
      <c r="I164" s="51" t="s">
        <v>4</v>
      </c>
      <c r="J164" s="87" t="s">
        <v>100</v>
      </c>
      <c r="K164" s="203" t="s">
        <v>395</v>
      </c>
      <c r="L164" s="51" t="s">
        <v>5</v>
      </c>
      <c r="M164" s="51" t="s">
        <v>6</v>
      </c>
    </row>
    <row r="165" spans="1:15" s="10" customFormat="1" ht="51" customHeight="1" thickBot="1">
      <c r="A165" s="75" t="s">
        <v>538</v>
      </c>
      <c r="B165" s="75">
        <v>1</v>
      </c>
      <c r="C165" s="75"/>
      <c r="D165" s="75">
        <v>1</v>
      </c>
      <c r="E165" s="160" t="s">
        <v>300</v>
      </c>
      <c r="F165" s="73" t="s">
        <v>301</v>
      </c>
      <c r="G165" s="58">
        <v>5975</v>
      </c>
      <c r="H165" s="58">
        <v>420</v>
      </c>
      <c r="I165" s="107"/>
      <c r="J165" s="162"/>
      <c r="K165" s="162"/>
      <c r="L165" s="74">
        <f>G165-H165+I165</f>
        <v>5555</v>
      </c>
      <c r="M165" s="161"/>
      <c r="N165" s="36"/>
      <c r="O165" s="225"/>
    </row>
    <row r="166" spans="1:15" s="10" customFormat="1" ht="51" customHeight="1" thickBot="1">
      <c r="A166" s="13" t="s">
        <v>539</v>
      </c>
      <c r="B166" s="13">
        <v>1</v>
      </c>
      <c r="C166" s="13">
        <v>1</v>
      </c>
      <c r="D166" s="13"/>
      <c r="E166" s="86" t="s">
        <v>199</v>
      </c>
      <c r="F166" s="84" t="s">
        <v>200</v>
      </c>
      <c r="G166" s="39">
        <v>4056</v>
      </c>
      <c r="H166" s="39"/>
      <c r="I166" s="39">
        <v>90</v>
      </c>
      <c r="J166" s="39"/>
      <c r="K166" s="39"/>
      <c r="L166" s="39">
        <f>G166-H166+I166</f>
        <v>4146</v>
      </c>
      <c r="M166" s="101"/>
      <c r="N166" s="39"/>
      <c r="O166" s="225"/>
    </row>
    <row r="167" spans="1:13" ht="25.5" customHeight="1" thickTop="1">
      <c r="A167" s="150"/>
      <c r="B167" s="119">
        <f>SUM(B165:B166)</f>
        <v>2</v>
      </c>
      <c r="C167" s="119">
        <f>SUM(C165:C166)</f>
        <v>1</v>
      </c>
      <c r="D167" s="119">
        <f>SUM(D165:D166)</f>
        <v>1</v>
      </c>
      <c r="E167" s="150"/>
      <c r="F167" s="119" t="s">
        <v>7</v>
      </c>
      <c r="G167" s="129">
        <f>SUM(G165:G166)</f>
        <v>10031</v>
      </c>
      <c r="H167" s="129">
        <f>SUM(H165:H166)</f>
        <v>420</v>
      </c>
      <c r="I167" s="129">
        <f>SUM(I165:I166)</f>
        <v>90</v>
      </c>
      <c r="J167" s="129">
        <f>SUM(J165:J166)</f>
        <v>0</v>
      </c>
      <c r="K167" s="129">
        <f>SUM(K165:K166)</f>
        <v>0</v>
      </c>
      <c r="L167" s="129">
        <f>SUM(L165:L166)</f>
        <v>9701</v>
      </c>
      <c r="M167" s="125"/>
    </row>
    <row r="168" spans="1:13" ht="15" customHeight="1">
      <c r="A168" s="249" t="s">
        <v>10</v>
      </c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</row>
    <row r="169" spans="1:13" ht="15" customHeight="1">
      <c r="A169" s="249" t="s">
        <v>11</v>
      </c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</row>
    <row r="170" spans="1:13" ht="15" customHeight="1">
      <c r="A170" s="249" t="str">
        <f>A3</f>
        <v>Nómina que corresponde a la 2DA (SEGUNDA) quincena del mes de NOVIEMBRE de 2017.</v>
      </c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</row>
    <row r="171" spans="1:13" ht="15" customHeight="1">
      <c r="A171" s="250" t="s">
        <v>376</v>
      </c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</row>
    <row r="172" spans="1:13" ht="24.75" customHeight="1">
      <c r="A172" s="51" t="s">
        <v>8</v>
      </c>
      <c r="B172" s="47" t="s">
        <v>37</v>
      </c>
      <c r="C172" s="47" t="s">
        <v>31</v>
      </c>
      <c r="D172" s="47" t="s">
        <v>32</v>
      </c>
      <c r="E172" s="51" t="s">
        <v>0</v>
      </c>
      <c r="F172" s="51" t="s">
        <v>1</v>
      </c>
      <c r="G172" s="51" t="s">
        <v>2</v>
      </c>
      <c r="H172" s="51" t="s">
        <v>3</v>
      </c>
      <c r="I172" s="51" t="s">
        <v>4</v>
      </c>
      <c r="J172" s="87" t="s">
        <v>100</v>
      </c>
      <c r="K172" s="203" t="s">
        <v>395</v>
      </c>
      <c r="L172" s="51" t="s">
        <v>5</v>
      </c>
      <c r="M172" s="51" t="s">
        <v>6</v>
      </c>
    </row>
    <row r="173" spans="1:15" ht="51" customHeight="1" thickBot="1">
      <c r="A173" s="57" t="s">
        <v>540</v>
      </c>
      <c r="B173" s="57">
        <v>1</v>
      </c>
      <c r="C173" s="57"/>
      <c r="D173" s="57">
        <v>1</v>
      </c>
      <c r="E173" s="72" t="s">
        <v>424</v>
      </c>
      <c r="F173" s="61" t="s">
        <v>425</v>
      </c>
      <c r="G173" s="74">
        <v>7780</v>
      </c>
      <c r="H173" s="74">
        <v>480</v>
      </c>
      <c r="I173" s="74"/>
      <c r="J173" s="74"/>
      <c r="K173" s="74"/>
      <c r="L173" s="74">
        <f>G173-H173</f>
        <v>7300</v>
      </c>
      <c r="M173" s="67"/>
      <c r="N173" s="39"/>
      <c r="O173" s="223"/>
    </row>
    <row r="174" spans="1:13" ht="25.5" customHeight="1" thickTop="1">
      <c r="A174" s="123"/>
      <c r="B174" s="119">
        <f>SUM(B173:B173)</f>
        <v>1</v>
      </c>
      <c r="C174" s="119">
        <f>SUM(C173:C173)</f>
        <v>0</v>
      </c>
      <c r="D174" s="119">
        <f>SUM(D173:D173)</f>
        <v>1</v>
      </c>
      <c r="E174" s="124"/>
      <c r="F174" s="119" t="s">
        <v>7</v>
      </c>
      <c r="G174" s="129">
        <f>SUM(G173:G173)</f>
        <v>7780</v>
      </c>
      <c r="H174" s="129">
        <f>SUM(H173:H173)</f>
        <v>480</v>
      </c>
      <c r="I174" s="129">
        <f>SUM(I173:I173)</f>
        <v>0</v>
      </c>
      <c r="J174" s="129">
        <f>SUM(J173:J173)</f>
        <v>0</v>
      </c>
      <c r="K174" s="129">
        <f>SUM(K173:K173)</f>
        <v>0</v>
      </c>
      <c r="L174" s="129">
        <f>SUM(L173:L173)</f>
        <v>7300</v>
      </c>
      <c r="M174" s="131"/>
    </row>
    <row r="175" spans="1:13" ht="15" customHeight="1">
      <c r="A175" s="249" t="s">
        <v>10</v>
      </c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</row>
    <row r="176" spans="1:13" ht="15" customHeight="1">
      <c r="A176" s="249" t="s">
        <v>11</v>
      </c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</row>
    <row r="177" spans="1:13" ht="15" customHeight="1">
      <c r="A177" s="249" t="str">
        <f>A3</f>
        <v>Nómina que corresponde a la 2DA (SEGUNDA) quincena del mes de NOVIEMBRE de 2017.</v>
      </c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</row>
    <row r="178" spans="1:13" ht="15" customHeight="1">
      <c r="A178" s="250" t="s">
        <v>377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</row>
    <row r="179" spans="1:13" ht="24.75" customHeight="1">
      <c r="A179" s="51" t="s">
        <v>8</v>
      </c>
      <c r="B179" s="47" t="s">
        <v>37</v>
      </c>
      <c r="C179" s="47" t="s">
        <v>31</v>
      </c>
      <c r="D179" s="47" t="s">
        <v>32</v>
      </c>
      <c r="E179" s="51" t="s">
        <v>0</v>
      </c>
      <c r="F179" s="51" t="s">
        <v>1</v>
      </c>
      <c r="G179" s="51" t="s">
        <v>2</v>
      </c>
      <c r="H179" s="51" t="s">
        <v>3</v>
      </c>
      <c r="I179" s="51" t="s">
        <v>4</v>
      </c>
      <c r="J179" s="87" t="s">
        <v>100</v>
      </c>
      <c r="K179" s="203" t="s">
        <v>395</v>
      </c>
      <c r="L179" s="51" t="s">
        <v>5</v>
      </c>
      <c r="M179" s="51" t="s">
        <v>6</v>
      </c>
    </row>
    <row r="180" spans="1:15" ht="39.75" customHeight="1" thickBot="1">
      <c r="A180" s="75" t="s">
        <v>541</v>
      </c>
      <c r="B180" s="75">
        <v>1</v>
      </c>
      <c r="C180" s="75">
        <v>1</v>
      </c>
      <c r="D180" s="75"/>
      <c r="E180" s="68" t="s">
        <v>69</v>
      </c>
      <c r="F180" s="73" t="s">
        <v>53</v>
      </c>
      <c r="G180" s="74">
        <v>8180</v>
      </c>
      <c r="H180" s="74">
        <v>420</v>
      </c>
      <c r="I180" s="74"/>
      <c r="J180" s="74"/>
      <c r="K180" s="74"/>
      <c r="L180" s="74">
        <f>G180-H180+I180</f>
        <v>7760</v>
      </c>
      <c r="M180" s="67"/>
      <c r="N180" s="39"/>
      <c r="O180" s="223"/>
    </row>
    <row r="181" spans="1:15" ht="39.75" customHeight="1" thickBot="1">
      <c r="A181" s="5" t="s">
        <v>542</v>
      </c>
      <c r="B181" s="5">
        <v>1</v>
      </c>
      <c r="C181" s="5"/>
      <c r="D181" s="5">
        <v>1</v>
      </c>
      <c r="E181" s="30" t="s">
        <v>74</v>
      </c>
      <c r="F181" s="32" t="s">
        <v>21</v>
      </c>
      <c r="G181" s="39">
        <v>5671</v>
      </c>
      <c r="H181" s="77">
        <v>350</v>
      </c>
      <c r="I181" s="77"/>
      <c r="J181" s="77"/>
      <c r="K181" s="77"/>
      <c r="L181" s="39">
        <f>G181-H181+I181</f>
        <v>5321</v>
      </c>
      <c r="M181" s="45"/>
      <c r="N181" s="39"/>
      <c r="O181" s="223"/>
    </row>
    <row r="182" spans="1:15" ht="39.75" customHeight="1" thickBot="1">
      <c r="A182" s="5" t="s">
        <v>543</v>
      </c>
      <c r="B182" s="5">
        <v>1</v>
      </c>
      <c r="C182" s="5"/>
      <c r="D182" s="5">
        <v>1</v>
      </c>
      <c r="E182" s="30" t="s">
        <v>75</v>
      </c>
      <c r="F182" s="32" t="s">
        <v>21</v>
      </c>
      <c r="G182" s="39">
        <v>4111</v>
      </c>
      <c r="H182" s="77"/>
      <c r="I182" s="77">
        <v>90</v>
      </c>
      <c r="J182" s="77"/>
      <c r="K182" s="77"/>
      <c r="L182" s="39">
        <f>G182-H182+I182</f>
        <v>4201</v>
      </c>
      <c r="M182" s="45"/>
      <c r="N182" s="39"/>
      <c r="O182" s="223"/>
    </row>
    <row r="183" spans="1:15" ht="39.75" customHeight="1" thickBot="1">
      <c r="A183" s="5" t="s">
        <v>544</v>
      </c>
      <c r="B183" s="5">
        <v>1</v>
      </c>
      <c r="C183" s="5">
        <v>1</v>
      </c>
      <c r="D183" s="5"/>
      <c r="E183" s="30" t="s">
        <v>70</v>
      </c>
      <c r="F183" s="35" t="s">
        <v>71</v>
      </c>
      <c r="G183" s="39">
        <v>8387</v>
      </c>
      <c r="H183" s="76">
        <v>420</v>
      </c>
      <c r="I183" s="76">
        <v>0</v>
      </c>
      <c r="J183" s="76"/>
      <c r="K183" s="76"/>
      <c r="L183" s="39">
        <f>G183-H183+I183</f>
        <v>7967</v>
      </c>
      <c r="M183" s="45"/>
      <c r="N183" s="39"/>
      <c r="O183" s="223"/>
    </row>
    <row r="184" spans="1:15" ht="39.75" customHeight="1" thickBot="1">
      <c r="A184" s="5" t="s">
        <v>545</v>
      </c>
      <c r="B184" s="5">
        <v>1</v>
      </c>
      <c r="C184" s="5">
        <v>1</v>
      </c>
      <c r="D184" s="5"/>
      <c r="E184" s="30" t="s">
        <v>72</v>
      </c>
      <c r="F184" s="35" t="s">
        <v>71</v>
      </c>
      <c r="G184" s="39">
        <v>7438</v>
      </c>
      <c r="H184" s="76">
        <v>420</v>
      </c>
      <c r="I184" s="76"/>
      <c r="J184" s="76"/>
      <c r="K184" s="76"/>
      <c r="L184" s="39">
        <f>G184-H184+I184</f>
        <v>7018</v>
      </c>
      <c r="M184" s="45"/>
      <c r="N184" s="39"/>
      <c r="O184" s="223"/>
    </row>
    <row r="185" spans="1:13" ht="25.5" customHeight="1" thickTop="1">
      <c r="A185" s="113"/>
      <c r="B185" s="113"/>
      <c r="C185" s="113"/>
      <c r="D185" s="113"/>
      <c r="E185" s="114"/>
      <c r="F185" s="128" t="s">
        <v>275</v>
      </c>
      <c r="G185" s="129">
        <f>SUM(G180:G184)</f>
        <v>33787</v>
      </c>
      <c r="H185" s="129">
        <f>SUM(H180:H184)</f>
        <v>1610</v>
      </c>
      <c r="I185" s="129">
        <f>SUM(I180:I184)</f>
        <v>90</v>
      </c>
      <c r="J185" s="129">
        <f>SUM(J180:J184)</f>
        <v>0</v>
      </c>
      <c r="K185" s="129">
        <f>SUM(K180:K184)</f>
        <v>0</v>
      </c>
      <c r="L185" s="129">
        <f>SUM(L180:L184)</f>
        <v>32267</v>
      </c>
      <c r="M185" s="131"/>
    </row>
    <row r="186" spans="1:13" ht="15" customHeight="1">
      <c r="A186" s="251" t="s">
        <v>284</v>
      </c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</row>
    <row r="187" spans="1:13" ht="24.75" customHeight="1">
      <c r="A187" s="51" t="s">
        <v>8</v>
      </c>
      <c r="B187" s="47" t="s">
        <v>37</v>
      </c>
      <c r="C187" s="47" t="s">
        <v>31</v>
      </c>
      <c r="D187" s="47" t="s">
        <v>32</v>
      </c>
      <c r="E187" s="51" t="s">
        <v>0</v>
      </c>
      <c r="F187" s="51" t="s">
        <v>1</v>
      </c>
      <c r="G187" s="51" t="s">
        <v>2</v>
      </c>
      <c r="H187" s="51" t="s">
        <v>3</v>
      </c>
      <c r="I187" s="51" t="s">
        <v>4</v>
      </c>
      <c r="J187" s="87" t="s">
        <v>100</v>
      </c>
      <c r="K187" s="203" t="s">
        <v>395</v>
      </c>
      <c r="L187" s="51" t="s">
        <v>5</v>
      </c>
      <c r="M187" s="51" t="s">
        <v>6</v>
      </c>
    </row>
    <row r="188" spans="1:16" ht="39.75" customHeight="1" thickBot="1">
      <c r="A188" s="5" t="s">
        <v>546</v>
      </c>
      <c r="B188" s="5">
        <v>1</v>
      </c>
      <c r="C188" s="5">
        <v>1</v>
      </c>
      <c r="D188" s="5"/>
      <c r="E188" s="30" t="s">
        <v>303</v>
      </c>
      <c r="F188" s="169" t="s">
        <v>304</v>
      </c>
      <c r="G188" s="36">
        <v>6685</v>
      </c>
      <c r="H188" s="36">
        <v>350</v>
      </c>
      <c r="L188" s="39">
        <f>G188-H188+I188+J188+K188</f>
        <v>6335</v>
      </c>
      <c r="M188" s="101"/>
      <c r="N188" s="36"/>
      <c r="O188" s="223"/>
      <c r="P188" s="223"/>
    </row>
    <row r="189" spans="1:16" ht="39.75" customHeight="1" thickBot="1">
      <c r="A189" s="5" t="s">
        <v>547</v>
      </c>
      <c r="B189" s="5">
        <v>1</v>
      </c>
      <c r="C189" s="5">
        <v>1</v>
      </c>
      <c r="D189" s="5"/>
      <c r="E189" s="30" t="s">
        <v>187</v>
      </c>
      <c r="F189" s="40" t="s">
        <v>124</v>
      </c>
      <c r="G189" s="39">
        <v>5164</v>
      </c>
      <c r="H189" s="39">
        <v>175</v>
      </c>
      <c r="I189" s="39"/>
      <c r="J189" s="39"/>
      <c r="K189" s="39"/>
      <c r="L189" s="39">
        <f aca="true" t="shared" si="6" ref="L189:L194">G189-H189+I189+J189+K189</f>
        <v>4989</v>
      </c>
      <c r="M189" s="102"/>
      <c r="N189" s="39"/>
      <c r="O189" s="223"/>
      <c r="P189" s="223"/>
    </row>
    <row r="190" spans="1:16" ht="39.75" customHeight="1" thickBot="1">
      <c r="A190" s="13" t="s">
        <v>548</v>
      </c>
      <c r="B190" s="13">
        <v>1</v>
      </c>
      <c r="C190" s="13">
        <v>1</v>
      </c>
      <c r="D190" s="13"/>
      <c r="E190" s="83" t="s">
        <v>178</v>
      </c>
      <c r="F190" s="40" t="s">
        <v>124</v>
      </c>
      <c r="G190" s="43">
        <v>4906</v>
      </c>
      <c r="H190" s="43">
        <v>175</v>
      </c>
      <c r="I190" s="43"/>
      <c r="J190" s="43"/>
      <c r="K190" s="43"/>
      <c r="L190" s="39">
        <f t="shared" si="6"/>
        <v>4731</v>
      </c>
      <c r="M190" s="17"/>
      <c r="N190" s="43"/>
      <c r="O190" s="223"/>
      <c r="P190" s="223"/>
    </row>
    <row r="191" spans="1:16" ht="39.75" customHeight="1" thickBot="1">
      <c r="A191" s="5" t="s">
        <v>549</v>
      </c>
      <c r="B191" s="5">
        <v>1</v>
      </c>
      <c r="C191" s="5">
        <v>1</v>
      </c>
      <c r="D191" s="5"/>
      <c r="E191" s="30" t="s">
        <v>189</v>
      </c>
      <c r="F191" s="40" t="s">
        <v>124</v>
      </c>
      <c r="G191" s="39">
        <v>5360</v>
      </c>
      <c r="H191" s="39">
        <v>210</v>
      </c>
      <c r="I191" s="39"/>
      <c r="J191" s="39"/>
      <c r="K191" s="39"/>
      <c r="L191" s="39">
        <f t="shared" si="6"/>
        <v>5150</v>
      </c>
      <c r="M191" s="102"/>
      <c r="N191" s="39"/>
      <c r="O191" s="223"/>
      <c r="P191" s="223"/>
    </row>
    <row r="192" spans="1:16" ht="39.75" customHeight="1" thickBot="1">
      <c r="A192" s="5" t="s">
        <v>550</v>
      </c>
      <c r="B192" s="5">
        <v>1</v>
      </c>
      <c r="C192" s="5">
        <v>1</v>
      </c>
      <c r="D192" s="5"/>
      <c r="E192" s="30" t="s">
        <v>191</v>
      </c>
      <c r="F192" s="40" t="s">
        <v>186</v>
      </c>
      <c r="G192" s="39">
        <v>5880</v>
      </c>
      <c r="H192" s="39">
        <v>210</v>
      </c>
      <c r="I192" s="39"/>
      <c r="J192" s="39"/>
      <c r="K192" s="39"/>
      <c r="L192" s="39">
        <f t="shared" si="6"/>
        <v>5670</v>
      </c>
      <c r="M192" s="102"/>
      <c r="N192" s="39"/>
      <c r="O192" s="223"/>
      <c r="P192" s="223"/>
    </row>
    <row r="193" spans="1:16" ht="39.75" customHeight="1" thickBot="1">
      <c r="A193" s="5" t="s">
        <v>551</v>
      </c>
      <c r="B193" s="5">
        <v>1</v>
      </c>
      <c r="C193" s="5">
        <v>1</v>
      </c>
      <c r="D193" s="5"/>
      <c r="E193" s="30" t="s">
        <v>192</v>
      </c>
      <c r="F193" s="40" t="s">
        <v>186</v>
      </c>
      <c r="G193" s="39">
        <v>5880</v>
      </c>
      <c r="H193" s="39">
        <v>210</v>
      </c>
      <c r="I193" s="39"/>
      <c r="J193" s="39"/>
      <c r="K193" s="39"/>
      <c r="L193" s="39">
        <f t="shared" si="6"/>
        <v>5670</v>
      </c>
      <c r="M193" s="102"/>
      <c r="N193" s="39"/>
      <c r="O193" s="223"/>
      <c r="P193" s="223"/>
    </row>
    <row r="194" spans="1:16" ht="39.75" customHeight="1" thickBot="1">
      <c r="A194" s="5" t="s">
        <v>552</v>
      </c>
      <c r="B194" s="5">
        <v>1</v>
      </c>
      <c r="C194" s="5">
        <v>1</v>
      </c>
      <c r="D194" s="5"/>
      <c r="E194" s="30" t="s">
        <v>193</v>
      </c>
      <c r="F194" s="40" t="s">
        <v>186</v>
      </c>
      <c r="G194" s="39">
        <v>5243</v>
      </c>
      <c r="H194" s="39">
        <v>175</v>
      </c>
      <c r="I194" s="39"/>
      <c r="J194" s="39"/>
      <c r="K194" s="39"/>
      <c r="L194" s="39">
        <f t="shared" si="6"/>
        <v>5068</v>
      </c>
      <c r="M194" s="102"/>
      <c r="N194" s="39"/>
      <c r="O194" s="223"/>
      <c r="P194" s="223"/>
    </row>
    <row r="195" spans="1:16" ht="39.75" customHeight="1" thickBot="1">
      <c r="A195" s="5" t="s">
        <v>553</v>
      </c>
      <c r="B195" s="5">
        <v>1</v>
      </c>
      <c r="C195" s="5">
        <v>1</v>
      </c>
      <c r="D195" s="5"/>
      <c r="E195" s="42" t="s">
        <v>399</v>
      </c>
      <c r="F195" s="40" t="s">
        <v>186</v>
      </c>
      <c r="G195" s="39">
        <v>4100</v>
      </c>
      <c r="H195" s="39"/>
      <c r="I195" s="36">
        <v>100</v>
      </c>
      <c r="J195" s="36"/>
      <c r="K195" s="36"/>
      <c r="L195" s="39">
        <f>G195-H195+I195+J195+K195</f>
        <v>4200</v>
      </c>
      <c r="M195" s="102"/>
      <c r="N195" s="39"/>
      <c r="O195" s="223"/>
      <c r="P195" s="223"/>
    </row>
    <row r="196" spans="1:16" ht="39.75" customHeight="1" thickBot="1">
      <c r="A196" s="5" t="s">
        <v>554</v>
      </c>
      <c r="B196" s="5">
        <v>1</v>
      </c>
      <c r="C196" s="5">
        <v>1</v>
      </c>
      <c r="D196" s="5"/>
      <c r="E196" s="42" t="s">
        <v>450</v>
      </c>
      <c r="F196" s="40" t="s">
        <v>186</v>
      </c>
      <c r="G196" s="39">
        <v>5164</v>
      </c>
      <c r="H196" s="39">
        <v>175</v>
      </c>
      <c r="I196" s="36"/>
      <c r="J196" s="36"/>
      <c r="K196" s="36"/>
      <c r="L196" s="39">
        <f>G196-H196+I196+J196+K196</f>
        <v>4989</v>
      </c>
      <c r="M196" s="102"/>
      <c r="N196" s="39"/>
      <c r="O196" s="223"/>
      <c r="P196" s="223"/>
    </row>
    <row r="197" spans="1:13" ht="29.25" customHeight="1" thickBot="1" thickTop="1">
      <c r="A197" s="113"/>
      <c r="B197" s="113"/>
      <c r="C197" s="113"/>
      <c r="D197" s="113"/>
      <c r="E197" s="114"/>
      <c r="F197" s="128" t="s">
        <v>275</v>
      </c>
      <c r="G197" s="134">
        <f>SUM(G188:G196)</f>
        <v>48382</v>
      </c>
      <c r="H197" s="134">
        <f>SUM(H188:H196)</f>
        <v>1680</v>
      </c>
      <c r="I197" s="134">
        <f>SUM(I188:I196)</f>
        <v>100</v>
      </c>
      <c r="J197" s="134">
        <f>SUM(J188:J194)</f>
        <v>0</v>
      </c>
      <c r="K197" s="134">
        <f>SUM(K188:K194)</f>
        <v>0</v>
      </c>
      <c r="L197" s="134">
        <f>SUM(L188:L196)</f>
        <v>46802</v>
      </c>
      <c r="M197" s="135"/>
    </row>
    <row r="198" spans="1:13" ht="25.5" customHeight="1" thickTop="1">
      <c r="A198" s="136"/>
      <c r="B198" s="115">
        <f>SUM(B180:B196)</f>
        <v>14</v>
      </c>
      <c r="C198" s="115">
        <f>SUM(C180:C196)</f>
        <v>12</v>
      </c>
      <c r="D198" s="115">
        <f>SUM(D180:D196)</f>
        <v>2</v>
      </c>
      <c r="E198" s="138"/>
      <c r="F198" s="119" t="s">
        <v>7</v>
      </c>
      <c r="G198" s="127">
        <f>SUM(G185+G197)</f>
        <v>82169</v>
      </c>
      <c r="H198" s="127">
        <f>SUM(H185+H197)</f>
        <v>3290</v>
      </c>
      <c r="I198" s="127">
        <f>SUM(I185+I197)</f>
        <v>190</v>
      </c>
      <c r="J198" s="127">
        <f>SUM(J185+J197)</f>
        <v>0</v>
      </c>
      <c r="K198" s="127">
        <f>SUM(K185+K197)</f>
        <v>0</v>
      </c>
      <c r="L198" s="127">
        <f>SUM(L185+L197)</f>
        <v>79069</v>
      </c>
      <c r="M198" s="131"/>
    </row>
    <row r="199" spans="1:13" ht="15" customHeight="1">
      <c r="A199" s="249" t="s">
        <v>10</v>
      </c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</row>
    <row r="200" spans="1:13" ht="15" customHeight="1">
      <c r="A200" s="249" t="s">
        <v>11</v>
      </c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</row>
    <row r="201" spans="1:13" ht="15" customHeight="1">
      <c r="A201" s="249" t="str">
        <f>A3</f>
        <v>Nómina que corresponde a la 2DA (SEGUNDA) quincena del mes de NOVIEMBRE de 2017.</v>
      </c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</row>
    <row r="202" spans="1:13" ht="15" customHeight="1">
      <c r="A202" s="250" t="s">
        <v>378</v>
      </c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</row>
    <row r="203" spans="1:13" ht="24.75" customHeight="1">
      <c r="A203" s="171" t="s">
        <v>8</v>
      </c>
      <c r="B203" s="170" t="s">
        <v>37</v>
      </c>
      <c r="C203" s="170" t="s">
        <v>31</v>
      </c>
      <c r="D203" s="170" t="s">
        <v>32</v>
      </c>
      <c r="E203" s="171" t="s">
        <v>0</v>
      </c>
      <c r="F203" s="171" t="s">
        <v>1</v>
      </c>
      <c r="G203" s="171" t="s">
        <v>2</v>
      </c>
      <c r="H203" s="171" t="s">
        <v>3</v>
      </c>
      <c r="I203" s="171" t="s">
        <v>4</v>
      </c>
      <c r="J203" s="87" t="s">
        <v>100</v>
      </c>
      <c r="K203" s="203" t="s">
        <v>395</v>
      </c>
      <c r="L203" s="171" t="s">
        <v>5</v>
      </c>
      <c r="M203" s="171" t="s">
        <v>6</v>
      </c>
    </row>
    <row r="204" spans="1:256" s="173" customFormat="1" ht="39.75" customHeight="1" thickBot="1">
      <c r="A204" s="57" t="s">
        <v>555</v>
      </c>
      <c r="B204" s="57">
        <v>1</v>
      </c>
      <c r="C204" s="57">
        <v>1</v>
      </c>
      <c r="D204" s="57"/>
      <c r="E204" s="60" t="s">
        <v>296</v>
      </c>
      <c r="F204" s="78" t="s">
        <v>53</v>
      </c>
      <c r="G204" s="74">
        <v>11650</v>
      </c>
      <c r="H204" s="74">
        <v>650</v>
      </c>
      <c r="I204" s="172"/>
      <c r="J204" s="172"/>
      <c r="K204" s="172"/>
      <c r="L204" s="74">
        <f>G204-H204+I204</f>
        <v>11000</v>
      </c>
      <c r="M204" s="67"/>
      <c r="N204" s="39"/>
      <c r="O204" s="223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15" ht="36" customHeight="1" thickBot="1">
      <c r="A205" s="5" t="s">
        <v>556</v>
      </c>
      <c r="B205" s="5">
        <v>1</v>
      </c>
      <c r="C205" s="5">
        <v>1</v>
      </c>
      <c r="D205" s="5"/>
      <c r="E205" s="30" t="s">
        <v>73</v>
      </c>
      <c r="F205" s="35" t="s">
        <v>71</v>
      </c>
      <c r="G205" s="39">
        <v>5381</v>
      </c>
      <c r="H205" s="76">
        <v>125</v>
      </c>
      <c r="I205" s="76"/>
      <c r="J205" s="76"/>
      <c r="K205" s="76"/>
      <c r="L205" s="39">
        <f>G205-H205+I205</f>
        <v>5256</v>
      </c>
      <c r="M205" s="45"/>
      <c r="N205" s="39"/>
      <c r="O205" s="223"/>
    </row>
    <row r="206" spans="1:15" ht="36" customHeight="1" thickBot="1">
      <c r="A206" s="5" t="s">
        <v>557</v>
      </c>
      <c r="B206" s="5">
        <v>1</v>
      </c>
      <c r="C206" s="5">
        <v>1</v>
      </c>
      <c r="D206" s="5"/>
      <c r="E206" s="30" t="s">
        <v>77</v>
      </c>
      <c r="F206" s="35" t="s">
        <v>71</v>
      </c>
      <c r="G206" s="36">
        <v>5975</v>
      </c>
      <c r="H206" s="36">
        <v>420</v>
      </c>
      <c r="I206" s="76"/>
      <c r="J206" s="76"/>
      <c r="K206" s="76"/>
      <c r="L206" s="39">
        <f>G206-H206+I206</f>
        <v>5555</v>
      </c>
      <c r="M206" s="45"/>
      <c r="N206" s="36"/>
      <c r="O206" s="223"/>
    </row>
    <row r="207" spans="1:13" s="178" customFormat="1" ht="25.5" customHeight="1" thickTop="1">
      <c r="A207" s="174"/>
      <c r="B207" s="179">
        <f>SUM(B204:B206)</f>
        <v>3</v>
      </c>
      <c r="C207" s="179">
        <f>SUM(C204:C206)</f>
        <v>3</v>
      </c>
      <c r="D207" s="179">
        <f>SUM(D204:D206)</f>
        <v>0</v>
      </c>
      <c r="E207" s="175"/>
      <c r="F207" s="176" t="s">
        <v>275</v>
      </c>
      <c r="G207" s="193">
        <f aca="true" t="shared" si="7" ref="G207:L207">SUM(G204:G206)</f>
        <v>23006</v>
      </c>
      <c r="H207" s="193">
        <f t="shared" si="7"/>
        <v>1195</v>
      </c>
      <c r="I207" s="193">
        <f t="shared" si="7"/>
        <v>0</v>
      </c>
      <c r="J207" s="193">
        <f t="shared" si="7"/>
        <v>0</v>
      </c>
      <c r="K207" s="193">
        <f t="shared" si="7"/>
        <v>0</v>
      </c>
      <c r="L207" s="193">
        <f t="shared" si="7"/>
        <v>21811</v>
      </c>
      <c r="M207" s="177"/>
    </row>
    <row r="208" spans="1:13" ht="15" customHeight="1">
      <c r="A208" s="249" t="s">
        <v>10</v>
      </c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</row>
    <row r="209" spans="1:13" ht="15" customHeight="1">
      <c r="A209" s="249" t="s">
        <v>11</v>
      </c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</row>
    <row r="210" spans="1:13" ht="15" customHeight="1">
      <c r="A210" s="249" t="str">
        <f>A3</f>
        <v>Nómina que corresponde a la 2DA (SEGUNDA) quincena del mes de NOVIEMBRE de 2017.</v>
      </c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</row>
    <row r="211" spans="1:13" ht="15" customHeight="1">
      <c r="A211" s="250" t="s">
        <v>379</v>
      </c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</row>
    <row r="212" spans="1:13" ht="24.75" customHeight="1">
      <c r="A212" s="51" t="s">
        <v>8</v>
      </c>
      <c r="B212" s="47" t="s">
        <v>37</v>
      </c>
      <c r="C212" s="47" t="s">
        <v>31</v>
      </c>
      <c r="D212" s="47" t="s">
        <v>32</v>
      </c>
      <c r="E212" s="51" t="s">
        <v>0</v>
      </c>
      <c r="F212" s="51" t="s">
        <v>1</v>
      </c>
      <c r="G212" s="51" t="s">
        <v>2</v>
      </c>
      <c r="H212" s="51" t="s">
        <v>3</v>
      </c>
      <c r="I212" s="51" t="s">
        <v>4</v>
      </c>
      <c r="J212" s="87" t="s">
        <v>100</v>
      </c>
      <c r="K212" s="203" t="s">
        <v>395</v>
      </c>
      <c r="L212" s="51" t="s">
        <v>5</v>
      </c>
      <c r="M212" s="51" t="s">
        <v>6</v>
      </c>
    </row>
    <row r="213" spans="1:15" ht="40.5" customHeight="1" thickBot="1">
      <c r="A213" s="57" t="s">
        <v>558</v>
      </c>
      <c r="B213" s="57">
        <v>1</v>
      </c>
      <c r="C213" s="57">
        <v>1</v>
      </c>
      <c r="D213" s="57"/>
      <c r="E213" s="60" t="s">
        <v>439</v>
      </c>
      <c r="F213" s="61" t="s">
        <v>301</v>
      </c>
      <c r="G213" s="58">
        <v>8180</v>
      </c>
      <c r="H213" s="58">
        <v>420</v>
      </c>
      <c r="I213" s="58"/>
      <c r="J213" s="58"/>
      <c r="K213" s="58"/>
      <c r="L213" s="58">
        <f>G213-H213+I213</f>
        <v>7760</v>
      </c>
      <c r="M213" s="106"/>
      <c r="N213" s="39"/>
      <c r="O213" s="223"/>
    </row>
    <row r="214" spans="1:15" ht="41.25" customHeight="1" thickBot="1">
      <c r="A214" s="5" t="s">
        <v>559</v>
      </c>
      <c r="B214" s="5">
        <v>1</v>
      </c>
      <c r="C214" s="5">
        <v>1</v>
      </c>
      <c r="D214" s="5"/>
      <c r="E214" s="52" t="s">
        <v>82</v>
      </c>
      <c r="F214" s="32" t="s">
        <v>25</v>
      </c>
      <c r="G214" s="37">
        <v>3254</v>
      </c>
      <c r="H214" s="37"/>
      <c r="I214" s="37">
        <v>111</v>
      </c>
      <c r="J214" s="37"/>
      <c r="K214" s="157"/>
      <c r="L214" s="37">
        <f>G214-H214+I214</f>
        <v>3365</v>
      </c>
      <c r="M214" s="45"/>
      <c r="N214" s="39"/>
      <c r="O214" s="223"/>
    </row>
    <row r="215" spans="1:13" ht="25.5" customHeight="1" thickTop="1">
      <c r="A215" s="123"/>
      <c r="B215" s="119">
        <f>SUM(B213:B214)</f>
        <v>2</v>
      </c>
      <c r="C215" s="119">
        <f>SUM(C213:C214)</f>
        <v>2</v>
      </c>
      <c r="D215" s="119">
        <f>SUM(D213:D214)</f>
        <v>0</v>
      </c>
      <c r="E215" s="124"/>
      <c r="F215" s="119" t="s">
        <v>7</v>
      </c>
      <c r="G215" s="117">
        <f aca="true" t="shared" si="8" ref="G215:L215">SUM(G213:G214)</f>
        <v>11434</v>
      </c>
      <c r="H215" s="117">
        <f t="shared" si="8"/>
        <v>420</v>
      </c>
      <c r="I215" s="117">
        <f t="shared" si="8"/>
        <v>111</v>
      </c>
      <c r="J215" s="117">
        <f t="shared" si="8"/>
        <v>0</v>
      </c>
      <c r="K215" s="117">
        <f t="shared" si="8"/>
        <v>0</v>
      </c>
      <c r="L215" s="117">
        <f t="shared" si="8"/>
        <v>11125</v>
      </c>
      <c r="M215" s="131"/>
    </row>
    <row r="216" spans="1:13" ht="15" customHeight="1">
      <c r="A216" s="249" t="s">
        <v>10</v>
      </c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</row>
    <row r="217" spans="1:13" ht="15" customHeight="1">
      <c r="A217" s="249" t="s">
        <v>11</v>
      </c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</row>
    <row r="218" spans="1:13" ht="15" customHeight="1">
      <c r="A218" s="249" t="str">
        <f>A3</f>
        <v>Nómina que corresponde a la 2DA (SEGUNDA) quincena del mes de NOVIEMBRE de 2017.</v>
      </c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</row>
    <row r="219" spans="1:13" ht="15" customHeight="1">
      <c r="A219" s="250" t="s">
        <v>380</v>
      </c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</row>
    <row r="220" spans="1:13" ht="24" customHeight="1">
      <c r="A220" s="51" t="s">
        <v>8</v>
      </c>
      <c r="B220" s="47" t="s">
        <v>37</v>
      </c>
      <c r="C220" s="47" t="s">
        <v>31</v>
      </c>
      <c r="D220" s="47" t="s">
        <v>32</v>
      </c>
      <c r="E220" s="51" t="s">
        <v>0</v>
      </c>
      <c r="F220" s="51" t="s">
        <v>1</v>
      </c>
      <c r="G220" s="51" t="s">
        <v>2</v>
      </c>
      <c r="H220" s="51" t="s">
        <v>3</v>
      </c>
      <c r="I220" s="51" t="s">
        <v>4</v>
      </c>
      <c r="J220" s="87" t="s">
        <v>100</v>
      </c>
      <c r="K220" s="203" t="s">
        <v>395</v>
      </c>
      <c r="L220" s="51" t="s">
        <v>5</v>
      </c>
      <c r="M220" s="51" t="s">
        <v>6</v>
      </c>
    </row>
    <row r="221" spans="1:15" ht="39.75" customHeight="1" thickBot="1">
      <c r="A221" s="57" t="s">
        <v>560</v>
      </c>
      <c r="B221" s="57">
        <v>1</v>
      </c>
      <c r="C221" s="57">
        <v>1</v>
      </c>
      <c r="D221" s="57"/>
      <c r="E221" s="72" t="s">
        <v>83</v>
      </c>
      <c r="F221" s="73" t="s">
        <v>53</v>
      </c>
      <c r="G221" s="74">
        <v>8180</v>
      </c>
      <c r="H221" s="74">
        <v>420</v>
      </c>
      <c r="I221" s="74"/>
      <c r="J221" s="74"/>
      <c r="K221" s="74"/>
      <c r="L221" s="74">
        <f aca="true" t="shared" si="9" ref="L221:L227">G221-H221+I221</f>
        <v>7760</v>
      </c>
      <c r="M221" s="67"/>
      <c r="N221" s="39"/>
      <c r="O221" s="223"/>
    </row>
    <row r="222" spans="1:15" ht="39.75" customHeight="1" thickBot="1">
      <c r="A222" s="5" t="s">
        <v>561</v>
      </c>
      <c r="B222" s="5">
        <v>1</v>
      </c>
      <c r="C222" s="5">
        <v>1</v>
      </c>
      <c r="D222" s="5"/>
      <c r="E222" s="83" t="s">
        <v>87</v>
      </c>
      <c r="F222" s="64" t="s">
        <v>354</v>
      </c>
      <c r="G222" s="43">
        <v>3805</v>
      </c>
      <c r="H222" s="43"/>
      <c r="I222" s="43">
        <v>90</v>
      </c>
      <c r="J222" s="43"/>
      <c r="K222" s="43"/>
      <c r="L222" s="39">
        <f t="shared" si="9"/>
        <v>3895</v>
      </c>
      <c r="M222" s="45"/>
      <c r="N222" s="43"/>
      <c r="O222" s="223"/>
    </row>
    <row r="223" spans="1:15" ht="39.75" customHeight="1" thickBot="1">
      <c r="A223" s="5" t="s">
        <v>562</v>
      </c>
      <c r="B223" s="5">
        <v>1</v>
      </c>
      <c r="C223" s="5">
        <v>1</v>
      </c>
      <c r="D223" s="5"/>
      <c r="E223" s="83" t="s">
        <v>86</v>
      </c>
      <c r="F223" s="64" t="s">
        <v>356</v>
      </c>
      <c r="G223" s="43">
        <v>4424</v>
      </c>
      <c r="H223" s="43"/>
      <c r="I223" s="43">
        <v>90</v>
      </c>
      <c r="J223" s="43"/>
      <c r="K223" s="43"/>
      <c r="L223" s="39">
        <f t="shared" si="9"/>
        <v>4514</v>
      </c>
      <c r="M223" s="45"/>
      <c r="N223" s="43"/>
      <c r="O223" s="223"/>
    </row>
    <row r="224" spans="1:15" ht="39.75" customHeight="1" thickBot="1">
      <c r="A224" s="5" t="s">
        <v>563</v>
      </c>
      <c r="B224" s="5">
        <v>1</v>
      </c>
      <c r="C224" s="5">
        <v>1</v>
      </c>
      <c r="D224" s="5"/>
      <c r="E224" s="86" t="s">
        <v>85</v>
      </c>
      <c r="F224" s="91" t="s">
        <v>357</v>
      </c>
      <c r="G224" s="39">
        <v>2714</v>
      </c>
      <c r="H224" s="39"/>
      <c r="I224" s="39">
        <v>142</v>
      </c>
      <c r="J224" s="39"/>
      <c r="K224" s="39"/>
      <c r="L224" s="39">
        <f t="shared" si="9"/>
        <v>2856</v>
      </c>
      <c r="M224" s="45"/>
      <c r="N224" s="39"/>
      <c r="O224" s="223"/>
    </row>
    <row r="225" spans="1:15" ht="39.75" customHeight="1" thickBot="1">
      <c r="A225" s="5" t="s">
        <v>564</v>
      </c>
      <c r="B225" s="5">
        <v>1</v>
      </c>
      <c r="C225" s="5">
        <v>1</v>
      </c>
      <c r="D225" s="219"/>
      <c r="E225" s="86" t="s">
        <v>84</v>
      </c>
      <c r="F225" s="91" t="s">
        <v>355</v>
      </c>
      <c r="G225" s="39">
        <v>2714</v>
      </c>
      <c r="H225" s="39"/>
      <c r="I225" s="39">
        <v>142</v>
      </c>
      <c r="J225" s="39"/>
      <c r="K225" s="39"/>
      <c r="L225" s="39">
        <f t="shared" si="9"/>
        <v>2856</v>
      </c>
      <c r="M225" s="45"/>
      <c r="N225" s="39"/>
      <c r="O225" s="223"/>
    </row>
    <row r="226" spans="1:15" ht="39.75" customHeight="1" thickBot="1">
      <c r="A226" s="5" t="s">
        <v>565</v>
      </c>
      <c r="B226" s="5">
        <v>1</v>
      </c>
      <c r="C226" s="5">
        <v>1</v>
      </c>
      <c r="D226" s="5"/>
      <c r="E226" s="86" t="s">
        <v>315</v>
      </c>
      <c r="F226" s="91" t="s">
        <v>358</v>
      </c>
      <c r="G226" s="39">
        <v>2376</v>
      </c>
      <c r="H226" s="39"/>
      <c r="I226" s="39">
        <v>155</v>
      </c>
      <c r="J226" s="39"/>
      <c r="K226" s="39"/>
      <c r="L226" s="39">
        <f t="shared" si="9"/>
        <v>2531</v>
      </c>
      <c r="M226" s="45"/>
      <c r="N226" s="39"/>
      <c r="O226" s="223"/>
    </row>
    <row r="227" spans="1:15" ht="39.75" customHeight="1" thickBot="1">
      <c r="A227" s="5" t="s">
        <v>566</v>
      </c>
      <c r="B227" s="5">
        <v>1</v>
      </c>
      <c r="C227" s="5"/>
      <c r="D227" s="5">
        <v>1</v>
      </c>
      <c r="E227" s="221" t="s">
        <v>90</v>
      </c>
      <c r="F227" s="91" t="s">
        <v>358</v>
      </c>
      <c r="G227" s="39">
        <v>2714</v>
      </c>
      <c r="H227" s="39"/>
      <c r="I227" s="39">
        <v>142</v>
      </c>
      <c r="J227" s="39"/>
      <c r="K227" s="39"/>
      <c r="L227" s="39">
        <f t="shared" si="9"/>
        <v>2856</v>
      </c>
      <c r="M227" s="45"/>
      <c r="N227" s="39"/>
      <c r="O227" s="223"/>
    </row>
    <row r="228" spans="1:15" ht="39.75" customHeight="1" thickBot="1">
      <c r="A228" s="5" t="s">
        <v>567</v>
      </c>
      <c r="B228" s="5">
        <v>1</v>
      </c>
      <c r="C228" s="5">
        <v>1</v>
      </c>
      <c r="D228" s="5"/>
      <c r="E228" s="86" t="s">
        <v>88</v>
      </c>
      <c r="F228" s="91" t="s">
        <v>359</v>
      </c>
      <c r="G228" s="39">
        <v>2714</v>
      </c>
      <c r="H228" s="39"/>
      <c r="I228" s="39">
        <v>142</v>
      </c>
      <c r="J228" s="39"/>
      <c r="K228" s="39"/>
      <c r="L228" s="39">
        <f>G228-H228+I228</f>
        <v>2856</v>
      </c>
      <c r="M228" s="45"/>
      <c r="N228" s="39"/>
      <c r="O228" s="223"/>
    </row>
    <row r="229" spans="1:15" ht="39.75" customHeight="1" thickBot="1">
      <c r="A229" s="5" t="s">
        <v>568</v>
      </c>
      <c r="B229" s="5">
        <v>1</v>
      </c>
      <c r="C229" s="5">
        <v>1</v>
      </c>
      <c r="D229" s="5"/>
      <c r="E229" s="86" t="s">
        <v>314</v>
      </c>
      <c r="F229" s="91" t="s">
        <v>359</v>
      </c>
      <c r="G229" s="39">
        <v>2376</v>
      </c>
      <c r="H229" s="39"/>
      <c r="I229" s="39">
        <v>155</v>
      </c>
      <c r="J229" s="39"/>
      <c r="K229" s="39"/>
      <c r="L229" s="39">
        <f>G229-H229+I229</f>
        <v>2531</v>
      </c>
      <c r="M229" s="45"/>
      <c r="N229" s="39"/>
      <c r="O229" s="223"/>
    </row>
    <row r="230" spans="1:15" ht="39.75" customHeight="1" thickBot="1">
      <c r="A230" s="5" t="s">
        <v>569</v>
      </c>
      <c r="B230" s="5">
        <v>1</v>
      </c>
      <c r="C230" s="5"/>
      <c r="D230" s="5">
        <v>1</v>
      </c>
      <c r="E230" s="221" t="s">
        <v>89</v>
      </c>
      <c r="F230" s="91" t="s">
        <v>359</v>
      </c>
      <c r="G230" s="39">
        <v>2376</v>
      </c>
      <c r="H230" s="39"/>
      <c r="I230" s="39">
        <v>155</v>
      </c>
      <c r="J230" s="39"/>
      <c r="K230" s="39"/>
      <c r="L230" s="39">
        <f>G230-H230+I230</f>
        <v>2531</v>
      </c>
      <c r="M230" s="45"/>
      <c r="N230" s="39"/>
      <c r="O230" s="223"/>
    </row>
    <row r="231" spans="1:15" ht="39.75" customHeight="1" thickBot="1">
      <c r="A231" s="5" t="s">
        <v>570</v>
      </c>
      <c r="B231" s="5">
        <v>1</v>
      </c>
      <c r="C231" s="5">
        <v>1</v>
      </c>
      <c r="D231" s="5"/>
      <c r="E231" s="221" t="s">
        <v>91</v>
      </c>
      <c r="F231" s="91" t="s">
        <v>359</v>
      </c>
      <c r="G231" s="39">
        <v>2714</v>
      </c>
      <c r="H231" s="39"/>
      <c r="I231" s="39">
        <v>142</v>
      </c>
      <c r="J231" s="39"/>
      <c r="K231" s="39"/>
      <c r="L231" s="39">
        <f>G231-H231+I231</f>
        <v>2856</v>
      </c>
      <c r="M231" s="45"/>
      <c r="N231" s="39"/>
      <c r="O231" s="223"/>
    </row>
    <row r="232" spans="1:15" ht="39.75" customHeight="1" thickBot="1">
      <c r="A232" s="5" t="s">
        <v>571</v>
      </c>
      <c r="B232" s="5">
        <v>1</v>
      </c>
      <c r="C232" s="5">
        <v>1</v>
      </c>
      <c r="D232" s="5"/>
      <c r="E232" s="42" t="s">
        <v>398</v>
      </c>
      <c r="F232" s="91" t="s">
        <v>359</v>
      </c>
      <c r="G232" s="157">
        <v>2263.8</v>
      </c>
      <c r="H232" s="157"/>
      <c r="I232" s="157">
        <v>155</v>
      </c>
      <c r="J232" s="157"/>
      <c r="K232" s="157"/>
      <c r="L232" s="157">
        <f>G232-H232+I232+J232+K232</f>
        <v>2418.8</v>
      </c>
      <c r="M232" s="11"/>
      <c r="N232" s="39"/>
      <c r="O232" s="223"/>
    </row>
    <row r="233" spans="2:13" ht="25.5" customHeight="1" thickTop="1">
      <c r="B233" s="34">
        <f>SUM(B221:B232)</f>
        <v>12</v>
      </c>
      <c r="C233" s="34">
        <f>SUM(C221:C232)</f>
        <v>10</v>
      </c>
      <c r="D233" s="34">
        <f>SUM(D221:D231)</f>
        <v>2</v>
      </c>
      <c r="E233" s="200"/>
      <c r="F233" s="220" t="s">
        <v>7</v>
      </c>
      <c r="G233" s="53">
        <f>SUM(G221:G232)</f>
        <v>39370.8</v>
      </c>
      <c r="H233" s="53">
        <f>SUM(H221:H232)</f>
        <v>420</v>
      </c>
      <c r="I233" s="53">
        <f>SUM(I221:I232)</f>
        <v>1510</v>
      </c>
      <c r="J233" s="53">
        <f>SUM(J221:J231)</f>
        <v>0</v>
      </c>
      <c r="K233" s="53">
        <f>SUM(K221:K231)</f>
        <v>0</v>
      </c>
      <c r="L233" s="53">
        <f>SUM(L221:L232)</f>
        <v>40460.8</v>
      </c>
      <c r="M233" s="4"/>
    </row>
    <row r="234" spans="1:13" ht="15" customHeight="1">
      <c r="A234" s="249" t="s">
        <v>10</v>
      </c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</row>
    <row r="235" spans="1:13" ht="15" customHeight="1">
      <c r="A235" s="249" t="s">
        <v>11</v>
      </c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</row>
    <row r="236" spans="1:13" ht="15" customHeight="1">
      <c r="A236" s="249" t="str">
        <f>A3</f>
        <v>Nómina que corresponde a la 2DA (SEGUNDA) quincena del mes de NOVIEMBRE de 2017.</v>
      </c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</row>
    <row r="237" spans="1:13" ht="15" customHeight="1">
      <c r="A237" s="250" t="s">
        <v>381</v>
      </c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</row>
    <row r="238" spans="1:13" ht="24.75" customHeight="1">
      <c r="A238" s="51" t="s">
        <v>8</v>
      </c>
      <c r="B238" s="47" t="s">
        <v>37</v>
      </c>
      <c r="C238" s="47" t="s">
        <v>31</v>
      </c>
      <c r="D238" s="47" t="s">
        <v>32</v>
      </c>
      <c r="E238" s="51" t="s">
        <v>0</v>
      </c>
      <c r="F238" s="51" t="s">
        <v>1</v>
      </c>
      <c r="G238" s="51" t="s">
        <v>2</v>
      </c>
      <c r="H238" s="51" t="s">
        <v>3</v>
      </c>
      <c r="I238" s="51" t="s">
        <v>4</v>
      </c>
      <c r="J238" s="87" t="s">
        <v>100</v>
      </c>
      <c r="K238" s="203" t="s">
        <v>395</v>
      </c>
      <c r="L238" s="51" t="s">
        <v>5</v>
      </c>
      <c r="M238" s="51" t="s">
        <v>6</v>
      </c>
    </row>
    <row r="239" spans="1:15" ht="51" customHeight="1" thickBot="1">
      <c r="A239" s="57" t="s">
        <v>572</v>
      </c>
      <c r="B239" s="57">
        <v>1</v>
      </c>
      <c r="C239" s="57">
        <v>1</v>
      </c>
      <c r="D239" s="57"/>
      <c r="E239" s="72" t="s">
        <v>92</v>
      </c>
      <c r="F239" s="73" t="s">
        <v>53</v>
      </c>
      <c r="G239" s="74">
        <v>8180</v>
      </c>
      <c r="H239" s="74">
        <v>420</v>
      </c>
      <c r="I239" s="74"/>
      <c r="J239" s="74"/>
      <c r="K239" s="74"/>
      <c r="L239" s="74">
        <f>G239-H239+I239</f>
        <v>7760</v>
      </c>
      <c r="M239" s="67"/>
      <c r="N239" s="39"/>
      <c r="O239" s="223"/>
    </row>
    <row r="240" spans="1:15" ht="51" customHeight="1" thickBot="1">
      <c r="A240" s="5" t="s">
        <v>573</v>
      </c>
      <c r="B240" s="5">
        <v>1</v>
      </c>
      <c r="C240" s="5">
        <v>1</v>
      </c>
      <c r="D240" s="5"/>
      <c r="E240" s="52" t="s">
        <v>299</v>
      </c>
      <c r="F240" s="35" t="s">
        <v>25</v>
      </c>
      <c r="G240" s="39">
        <v>4111</v>
      </c>
      <c r="H240" s="77"/>
      <c r="I240" s="77">
        <v>90</v>
      </c>
      <c r="J240" s="77"/>
      <c r="K240" s="77"/>
      <c r="L240" s="39">
        <f>G240-H240+I240</f>
        <v>4201</v>
      </c>
      <c r="M240" s="11"/>
      <c r="N240" s="39"/>
      <c r="O240" s="223"/>
    </row>
    <row r="241" spans="1:15" ht="51" customHeight="1" thickBot="1">
      <c r="A241" s="5" t="s">
        <v>574</v>
      </c>
      <c r="B241" s="5">
        <v>1</v>
      </c>
      <c r="C241" s="5">
        <v>1</v>
      </c>
      <c r="D241" s="2"/>
      <c r="E241" s="159" t="s">
        <v>295</v>
      </c>
      <c r="F241" s="164" t="s">
        <v>448</v>
      </c>
      <c r="G241" s="39">
        <v>3196</v>
      </c>
      <c r="H241" s="39"/>
      <c r="I241" s="39">
        <v>111</v>
      </c>
      <c r="J241" s="39"/>
      <c r="K241" s="39"/>
      <c r="L241" s="39">
        <f>G241-H241+I241</f>
        <v>3307</v>
      </c>
      <c r="M241" s="45"/>
      <c r="N241" s="39"/>
      <c r="O241" s="223"/>
    </row>
    <row r="242" spans="1:15" ht="51" customHeight="1" thickBot="1">
      <c r="A242" s="5" t="s">
        <v>575</v>
      </c>
      <c r="B242" s="5">
        <v>1</v>
      </c>
      <c r="C242" s="5">
        <v>1</v>
      </c>
      <c r="D242" s="5"/>
      <c r="E242" s="30" t="s">
        <v>421</v>
      </c>
      <c r="F242" s="31" t="s">
        <v>462</v>
      </c>
      <c r="G242" s="39">
        <v>3690</v>
      </c>
      <c r="H242" s="39"/>
      <c r="I242" s="39">
        <v>85</v>
      </c>
      <c r="L242" s="36">
        <f>G242-H242+I242</f>
        <v>3775</v>
      </c>
      <c r="M242" s="45"/>
      <c r="N242" s="39"/>
      <c r="O242" s="223"/>
    </row>
    <row r="243" ht="12.75" customHeight="1" thickBot="1"/>
    <row r="244" spans="1:13" ht="25.5" customHeight="1" thickTop="1">
      <c r="A244" s="123"/>
      <c r="B244" s="119">
        <f>SUM(B239:B243)</f>
        <v>4</v>
      </c>
      <c r="C244" s="119">
        <f>SUM(C239:C243)</f>
        <v>4</v>
      </c>
      <c r="D244" s="119">
        <f>SUM(D239:D243)</f>
        <v>0</v>
      </c>
      <c r="E244" s="133"/>
      <c r="F244" s="119" t="s">
        <v>7</v>
      </c>
      <c r="G244" s="129">
        <f>SUM(G239:G243)</f>
        <v>19177</v>
      </c>
      <c r="H244" s="129">
        <f>SUM(H239:H243)</f>
        <v>420</v>
      </c>
      <c r="I244" s="129">
        <f>SUM(I239:I243)</f>
        <v>286</v>
      </c>
      <c r="J244" s="129">
        <f>SUM(J239:J243)</f>
        <v>0</v>
      </c>
      <c r="K244" s="129">
        <f>SUM(K239:K243)</f>
        <v>0</v>
      </c>
      <c r="L244" s="129">
        <f>SUM(L239:L243)</f>
        <v>19043</v>
      </c>
      <c r="M244" s="131"/>
    </row>
    <row r="245" spans="1:13" ht="15" customHeight="1">
      <c r="A245" s="249" t="s">
        <v>10</v>
      </c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</row>
    <row r="246" spans="1:13" ht="15" customHeight="1">
      <c r="A246" s="249" t="s">
        <v>11</v>
      </c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</row>
    <row r="247" spans="1:13" ht="15" customHeight="1">
      <c r="A247" s="249" t="str">
        <f>A3</f>
        <v>Nómina que corresponde a la 2DA (SEGUNDA) quincena del mes de NOVIEMBRE de 2017.</v>
      </c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</row>
    <row r="248" spans="1:13" ht="15" customHeight="1">
      <c r="A248" s="250" t="s">
        <v>382</v>
      </c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</row>
    <row r="249" spans="1:13" ht="24.75" customHeight="1">
      <c r="A249" s="51" t="s">
        <v>8</v>
      </c>
      <c r="B249" s="47" t="s">
        <v>37</v>
      </c>
      <c r="C249" s="47" t="s">
        <v>31</v>
      </c>
      <c r="D249" s="47" t="s">
        <v>32</v>
      </c>
      <c r="E249" s="51" t="s">
        <v>0</v>
      </c>
      <c r="F249" s="51" t="s">
        <v>1</v>
      </c>
      <c r="G249" s="51" t="s">
        <v>2</v>
      </c>
      <c r="H249" s="51" t="s">
        <v>3</v>
      </c>
      <c r="I249" s="51" t="s">
        <v>4</v>
      </c>
      <c r="J249" s="87" t="s">
        <v>100</v>
      </c>
      <c r="K249" s="203" t="s">
        <v>395</v>
      </c>
      <c r="L249" s="51" t="s">
        <v>5</v>
      </c>
      <c r="M249" s="51" t="s">
        <v>6</v>
      </c>
    </row>
    <row r="250" spans="1:15" ht="51" customHeight="1" thickBot="1">
      <c r="A250" s="57" t="s">
        <v>576</v>
      </c>
      <c r="B250" s="57">
        <v>1</v>
      </c>
      <c r="C250" s="57"/>
      <c r="D250" s="57">
        <v>1</v>
      </c>
      <c r="E250" s="72" t="s">
        <v>93</v>
      </c>
      <c r="F250" s="73" t="s">
        <v>53</v>
      </c>
      <c r="G250" s="74">
        <v>8180</v>
      </c>
      <c r="H250" s="74">
        <v>420</v>
      </c>
      <c r="I250" s="74"/>
      <c r="J250" s="74"/>
      <c r="K250" s="74"/>
      <c r="L250" s="74">
        <f>G250-H250+I250</f>
        <v>7760</v>
      </c>
      <c r="M250" s="67"/>
      <c r="N250" s="39"/>
      <c r="O250" s="223"/>
    </row>
    <row r="251" spans="1:15" ht="51" customHeight="1" thickBot="1">
      <c r="A251" s="5" t="s">
        <v>577</v>
      </c>
      <c r="B251" s="5">
        <v>1</v>
      </c>
      <c r="C251" s="5"/>
      <c r="D251" s="5">
        <v>1</v>
      </c>
      <c r="E251" s="30" t="s">
        <v>94</v>
      </c>
      <c r="F251" s="32" t="s">
        <v>21</v>
      </c>
      <c r="G251" s="36">
        <v>4275.5</v>
      </c>
      <c r="H251" s="36"/>
      <c r="I251" s="36">
        <v>90</v>
      </c>
      <c r="J251" s="36"/>
      <c r="K251" s="36"/>
      <c r="L251" s="39">
        <f>G251-H251+I251</f>
        <v>4365.5</v>
      </c>
      <c r="M251" s="45"/>
      <c r="N251" s="36"/>
      <c r="O251" s="223"/>
    </row>
    <row r="252" spans="1:15" ht="51" customHeight="1" thickBot="1">
      <c r="A252" s="5" t="s">
        <v>578</v>
      </c>
      <c r="B252" s="5">
        <v>1</v>
      </c>
      <c r="C252" s="5"/>
      <c r="D252" s="5">
        <v>1</v>
      </c>
      <c r="E252" s="30" t="s">
        <v>95</v>
      </c>
      <c r="F252" s="32" t="s">
        <v>21</v>
      </c>
      <c r="G252" s="37">
        <v>3833</v>
      </c>
      <c r="H252" s="37"/>
      <c r="I252" s="37">
        <v>90</v>
      </c>
      <c r="J252" s="37"/>
      <c r="K252" s="157"/>
      <c r="L252" s="37">
        <f>G252-H252+I252</f>
        <v>3923</v>
      </c>
      <c r="M252" s="45"/>
      <c r="N252" s="39"/>
      <c r="O252" s="223"/>
    </row>
    <row r="253" spans="1:13" ht="25.5" customHeight="1" thickTop="1">
      <c r="A253" s="123"/>
      <c r="B253" s="119">
        <f>SUM(B250:B252)</f>
        <v>3</v>
      </c>
      <c r="C253" s="119">
        <f>SUM(C250:C252)</f>
        <v>0</v>
      </c>
      <c r="D253" s="119">
        <f>SUM(D250:D252)</f>
        <v>3</v>
      </c>
      <c r="E253" s="124"/>
      <c r="F253" s="119" t="s">
        <v>7</v>
      </c>
      <c r="G253" s="117">
        <f>SUM(G250:G252)</f>
        <v>16288.5</v>
      </c>
      <c r="H253" s="117">
        <f>SUM(H250:H252)</f>
        <v>420</v>
      </c>
      <c r="I253" s="117">
        <f>SUM(I250:I252)</f>
        <v>180</v>
      </c>
      <c r="J253" s="117">
        <f>SUM(J250:J252)</f>
        <v>0</v>
      </c>
      <c r="K253" s="117">
        <f>SUM(K250:K252)</f>
        <v>0</v>
      </c>
      <c r="L253" s="117">
        <f>SUM(L250:L252)</f>
        <v>16048.5</v>
      </c>
      <c r="M253" s="131"/>
    </row>
    <row r="254" spans="1:13" ht="15" customHeight="1">
      <c r="A254" s="249" t="s">
        <v>10</v>
      </c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</row>
    <row r="255" spans="1:13" ht="15" customHeight="1">
      <c r="A255" s="249" t="s">
        <v>11</v>
      </c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</row>
    <row r="256" spans="1:13" ht="15" customHeight="1">
      <c r="A256" s="249" t="str">
        <f>A3</f>
        <v>Nómina que corresponde a la 2DA (SEGUNDA) quincena del mes de NOVIEMBRE de 2017.</v>
      </c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</row>
    <row r="257" spans="1:13" ht="15" customHeight="1">
      <c r="A257" s="250" t="s">
        <v>383</v>
      </c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</row>
    <row r="258" spans="1:13" ht="22.5" customHeight="1">
      <c r="A258" s="51" t="s">
        <v>8</v>
      </c>
      <c r="B258" s="47" t="s">
        <v>37</v>
      </c>
      <c r="C258" s="47" t="s">
        <v>31</v>
      </c>
      <c r="D258" s="47" t="s">
        <v>32</v>
      </c>
      <c r="E258" s="51" t="s">
        <v>0</v>
      </c>
      <c r="F258" s="51" t="s">
        <v>1</v>
      </c>
      <c r="G258" s="51" t="s">
        <v>2</v>
      </c>
      <c r="H258" s="51" t="s">
        <v>3</v>
      </c>
      <c r="I258" s="51" t="s">
        <v>4</v>
      </c>
      <c r="J258" s="87" t="s">
        <v>100</v>
      </c>
      <c r="K258" s="203" t="s">
        <v>395</v>
      </c>
      <c r="L258" s="51" t="s">
        <v>5</v>
      </c>
      <c r="M258" s="51" t="s">
        <v>6</v>
      </c>
    </row>
    <row r="259" spans="1:15" ht="51" customHeight="1" thickBot="1">
      <c r="A259" s="57" t="s">
        <v>579</v>
      </c>
      <c r="B259" s="57">
        <v>1</v>
      </c>
      <c r="C259" s="57">
        <v>1</v>
      </c>
      <c r="D259" s="57"/>
      <c r="E259" s="60" t="s">
        <v>96</v>
      </c>
      <c r="F259" s="73" t="s">
        <v>53</v>
      </c>
      <c r="G259" s="74">
        <v>8518</v>
      </c>
      <c r="H259" s="74">
        <v>420</v>
      </c>
      <c r="I259" s="74"/>
      <c r="J259" s="74"/>
      <c r="K259" s="74"/>
      <c r="L259" s="74">
        <f>G259-H259+I259+J259+K259</f>
        <v>8098</v>
      </c>
      <c r="M259" s="67"/>
      <c r="N259" s="74"/>
      <c r="O259" s="223"/>
    </row>
    <row r="260" spans="1:15" ht="51" customHeight="1" thickBot="1">
      <c r="A260" s="5" t="s">
        <v>580</v>
      </c>
      <c r="B260" s="5">
        <v>1</v>
      </c>
      <c r="C260" s="5"/>
      <c r="D260" s="5">
        <v>1</v>
      </c>
      <c r="E260" s="86" t="s">
        <v>97</v>
      </c>
      <c r="F260" s="84" t="s">
        <v>21</v>
      </c>
      <c r="G260" s="39">
        <v>3861</v>
      </c>
      <c r="H260" s="39"/>
      <c r="I260" s="39">
        <v>90</v>
      </c>
      <c r="J260" s="39"/>
      <c r="K260" s="39"/>
      <c r="L260" s="39">
        <f>G260-H260+I260+J260+K260</f>
        <v>3951</v>
      </c>
      <c r="M260" s="45"/>
      <c r="N260" s="39"/>
      <c r="O260" s="223"/>
    </row>
    <row r="261" spans="1:15" ht="51" customHeight="1" thickBot="1">
      <c r="A261" s="5" t="s">
        <v>581</v>
      </c>
      <c r="B261" s="5">
        <v>1</v>
      </c>
      <c r="C261" s="5"/>
      <c r="D261" s="5">
        <v>1</v>
      </c>
      <c r="E261" s="83" t="s">
        <v>98</v>
      </c>
      <c r="F261" s="82" t="s">
        <v>59</v>
      </c>
      <c r="G261" s="43">
        <v>2246</v>
      </c>
      <c r="H261" s="43"/>
      <c r="I261" s="43">
        <v>167</v>
      </c>
      <c r="J261" s="43"/>
      <c r="K261" s="43"/>
      <c r="L261" s="39">
        <f>G261-H261+I261+J261+K261</f>
        <v>2413</v>
      </c>
      <c r="M261" s="45"/>
      <c r="N261" s="43"/>
      <c r="O261" s="223"/>
    </row>
    <row r="262" spans="1:15" ht="51" customHeight="1" thickBot="1">
      <c r="A262" s="5" t="s">
        <v>582</v>
      </c>
      <c r="B262" s="5">
        <v>1</v>
      </c>
      <c r="C262" s="5">
        <v>1</v>
      </c>
      <c r="D262" s="5"/>
      <c r="E262" s="83" t="s">
        <v>99</v>
      </c>
      <c r="F262" s="82"/>
      <c r="G262" s="43">
        <v>6078</v>
      </c>
      <c r="H262" s="43">
        <v>350</v>
      </c>
      <c r="I262" s="43"/>
      <c r="J262" s="43">
        <v>280</v>
      </c>
      <c r="K262" s="43"/>
      <c r="L262" s="39">
        <f>G262-H262+I262+J262+K262</f>
        <v>6008</v>
      </c>
      <c r="M262" s="45"/>
      <c r="N262" s="43"/>
      <c r="O262" s="223"/>
    </row>
    <row r="263" spans="1:15" ht="51" customHeight="1" thickBot="1">
      <c r="A263" s="5" t="s">
        <v>583</v>
      </c>
      <c r="B263" s="5">
        <v>1</v>
      </c>
      <c r="C263" s="5">
        <v>1</v>
      </c>
      <c r="D263" s="5"/>
      <c r="E263" s="83" t="s">
        <v>104</v>
      </c>
      <c r="F263" s="84"/>
      <c r="G263" s="39">
        <v>6078</v>
      </c>
      <c r="H263" s="37">
        <v>350</v>
      </c>
      <c r="I263" s="37"/>
      <c r="J263" s="37">
        <v>280</v>
      </c>
      <c r="K263" s="157"/>
      <c r="L263" s="157">
        <f>G263-H263+I263+J263+K263</f>
        <v>6008</v>
      </c>
      <c r="M263" s="226"/>
      <c r="N263" s="43"/>
      <c r="O263" s="223"/>
    </row>
    <row r="264" spans="1:13" ht="25.5" customHeight="1" thickTop="1">
      <c r="A264" s="113"/>
      <c r="B264" s="113"/>
      <c r="C264" s="113"/>
      <c r="D264" s="113"/>
      <c r="E264" s="139"/>
      <c r="F264" s="140" t="s">
        <v>275</v>
      </c>
      <c r="G264" s="127">
        <f aca="true" t="shared" si="10" ref="G264:L264">SUM(G259:G263)</f>
        <v>26781</v>
      </c>
      <c r="H264" s="127">
        <f t="shared" si="10"/>
        <v>1120</v>
      </c>
      <c r="I264" s="127">
        <f t="shared" si="10"/>
        <v>257</v>
      </c>
      <c r="J264" s="127">
        <f t="shared" si="10"/>
        <v>560</v>
      </c>
      <c r="K264" s="127">
        <f t="shared" si="10"/>
        <v>0</v>
      </c>
      <c r="L264" s="127">
        <f t="shared" si="10"/>
        <v>26478</v>
      </c>
      <c r="M264" s="141"/>
    </row>
    <row r="265" spans="1:13" ht="15" customHeight="1">
      <c r="A265" s="250" t="s">
        <v>384</v>
      </c>
      <c r="B265" s="250"/>
      <c r="C265" s="250"/>
      <c r="D265" s="250"/>
      <c r="E265" s="250"/>
      <c r="F265" s="250"/>
      <c r="G265" s="250"/>
      <c r="H265" s="250"/>
      <c r="I265" s="250"/>
      <c r="J265" s="250"/>
      <c r="K265" s="250"/>
      <c r="L265" s="250"/>
      <c r="M265" s="250"/>
    </row>
    <row r="266" spans="1:13" ht="24.75" customHeight="1">
      <c r="A266" s="187" t="s">
        <v>8</v>
      </c>
      <c r="B266" s="186" t="s">
        <v>37</v>
      </c>
      <c r="C266" s="186" t="s">
        <v>31</v>
      </c>
      <c r="D266" s="186" t="s">
        <v>32</v>
      </c>
      <c r="E266" s="187" t="s">
        <v>0</v>
      </c>
      <c r="F266" s="187" t="s">
        <v>1</v>
      </c>
      <c r="G266" s="187" t="s">
        <v>2</v>
      </c>
      <c r="H266" s="187" t="s">
        <v>3</v>
      </c>
      <c r="I266" s="187" t="s">
        <v>4</v>
      </c>
      <c r="J266" s="87" t="s">
        <v>100</v>
      </c>
      <c r="K266" s="203" t="s">
        <v>395</v>
      </c>
      <c r="L266" s="187" t="s">
        <v>5</v>
      </c>
      <c r="M266" s="218" t="s">
        <v>6</v>
      </c>
    </row>
    <row r="267" spans="1:15" ht="51" customHeight="1" thickBot="1">
      <c r="A267" s="5" t="s">
        <v>584</v>
      </c>
      <c r="B267" s="5">
        <v>1</v>
      </c>
      <c r="C267" s="5">
        <v>1</v>
      </c>
      <c r="D267" s="5"/>
      <c r="E267" s="86" t="s">
        <v>101</v>
      </c>
      <c r="F267" s="84"/>
      <c r="G267" s="39">
        <v>5297.5</v>
      </c>
      <c r="H267" s="39">
        <v>210</v>
      </c>
      <c r="I267" s="39"/>
      <c r="J267" s="39">
        <v>175</v>
      </c>
      <c r="K267" s="39"/>
      <c r="L267" s="39">
        <f>G267-H267+I267+J267+K267</f>
        <v>5262.5</v>
      </c>
      <c r="M267" s="11"/>
      <c r="N267" s="39"/>
      <c r="O267" s="223"/>
    </row>
    <row r="268" spans="1:15" ht="51" customHeight="1" thickBot="1">
      <c r="A268" s="5" t="s">
        <v>585</v>
      </c>
      <c r="B268" s="5">
        <v>1</v>
      </c>
      <c r="C268" s="5">
        <v>1</v>
      </c>
      <c r="D268" s="5"/>
      <c r="E268" s="30" t="s">
        <v>102</v>
      </c>
      <c r="F268" s="84"/>
      <c r="G268" s="39">
        <v>5297.5</v>
      </c>
      <c r="H268" s="39">
        <v>210</v>
      </c>
      <c r="I268" s="39"/>
      <c r="J268" s="39">
        <v>175</v>
      </c>
      <c r="K268" s="39"/>
      <c r="L268" s="39">
        <f>G268-H268+I268+J268+K268</f>
        <v>5262.5</v>
      </c>
      <c r="M268" s="45"/>
      <c r="N268" s="39"/>
      <c r="O268" s="223"/>
    </row>
    <row r="269" spans="1:15" ht="51" customHeight="1" thickBot="1">
      <c r="A269" s="5" t="s">
        <v>586</v>
      </c>
      <c r="B269" s="5">
        <v>1</v>
      </c>
      <c r="C269" s="5">
        <v>1</v>
      </c>
      <c r="D269" s="5"/>
      <c r="E269" s="83" t="s">
        <v>103</v>
      </c>
      <c r="F269" s="84"/>
      <c r="G269" s="39">
        <v>5297.5</v>
      </c>
      <c r="H269" s="39">
        <v>210</v>
      </c>
      <c r="I269" s="39"/>
      <c r="J269" s="39">
        <v>175</v>
      </c>
      <c r="K269" s="39"/>
      <c r="L269" s="39">
        <f>G269-H269+I269+J269+K269</f>
        <v>5262.5</v>
      </c>
      <c r="M269" s="45"/>
      <c r="N269" s="39"/>
      <c r="O269" s="223"/>
    </row>
    <row r="270" spans="1:15" ht="51" customHeight="1" thickBot="1">
      <c r="A270" s="5" t="s">
        <v>587</v>
      </c>
      <c r="B270" s="5">
        <v>1</v>
      </c>
      <c r="C270" s="5">
        <v>1</v>
      </c>
      <c r="D270" s="5"/>
      <c r="E270" s="86" t="s">
        <v>436</v>
      </c>
      <c r="F270" s="84"/>
      <c r="G270" s="39">
        <v>5297.5</v>
      </c>
      <c r="H270" s="39">
        <v>210</v>
      </c>
      <c r="I270" s="39"/>
      <c r="J270" s="39">
        <v>175</v>
      </c>
      <c r="K270" s="39"/>
      <c r="L270" s="39">
        <f>G270-H270+I270+J270+K270</f>
        <v>5262.5</v>
      </c>
      <c r="M270" s="226"/>
      <c r="N270" s="39"/>
      <c r="O270" s="223"/>
    </row>
    <row r="271" spans="1:13" ht="25.5" customHeight="1">
      <c r="A271" s="113"/>
      <c r="B271" s="113"/>
      <c r="C271" s="113"/>
      <c r="D271" s="113"/>
      <c r="E271" s="139"/>
      <c r="F271" s="140" t="s">
        <v>285</v>
      </c>
      <c r="G271" s="127">
        <f aca="true" t="shared" si="11" ref="G271:L271">SUM(G267:G270)</f>
        <v>21190</v>
      </c>
      <c r="H271" s="127">
        <f t="shared" si="11"/>
        <v>840</v>
      </c>
      <c r="I271" s="127">
        <f t="shared" si="11"/>
        <v>0</v>
      </c>
      <c r="J271" s="127">
        <f t="shared" si="11"/>
        <v>700</v>
      </c>
      <c r="K271" s="127">
        <f t="shared" si="11"/>
        <v>0</v>
      </c>
      <c r="L271" s="127">
        <f t="shared" si="11"/>
        <v>21050</v>
      </c>
      <c r="M271" s="141"/>
    </row>
    <row r="272" spans="1:13" ht="15" customHeight="1">
      <c r="A272" s="250" t="s">
        <v>385</v>
      </c>
      <c r="B272" s="250"/>
      <c r="C272" s="250"/>
      <c r="D272" s="250"/>
      <c r="E272" s="250"/>
      <c r="F272" s="250"/>
      <c r="G272" s="250"/>
      <c r="H272" s="250"/>
      <c r="I272" s="250"/>
      <c r="J272" s="250"/>
      <c r="K272" s="250"/>
      <c r="L272" s="250"/>
      <c r="M272" s="250"/>
    </row>
    <row r="273" spans="1:13" ht="24.75" customHeight="1">
      <c r="A273" s="187" t="s">
        <v>8</v>
      </c>
      <c r="B273" s="186" t="s">
        <v>37</v>
      </c>
      <c r="C273" s="186" t="s">
        <v>31</v>
      </c>
      <c r="D273" s="186" t="s">
        <v>32</v>
      </c>
      <c r="E273" s="187" t="s">
        <v>0</v>
      </c>
      <c r="F273" s="187" t="s">
        <v>1</v>
      </c>
      <c r="G273" s="187" t="s">
        <v>2</v>
      </c>
      <c r="H273" s="187" t="s">
        <v>3</v>
      </c>
      <c r="I273" s="187" t="s">
        <v>4</v>
      </c>
      <c r="J273" s="87" t="s">
        <v>100</v>
      </c>
      <c r="K273" s="203" t="s">
        <v>395</v>
      </c>
      <c r="L273" s="187" t="s">
        <v>5</v>
      </c>
      <c r="M273" s="187" t="s">
        <v>6</v>
      </c>
    </row>
    <row r="274" spans="1:15" ht="51" customHeight="1" thickBot="1">
      <c r="A274" s="5" t="s">
        <v>588</v>
      </c>
      <c r="B274" s="5">
        <v>1</v>
      </c>
      <c r="C274" s="5">
        <v>1</v>
      </c>
      <c r="D274" s="5"/>
      <c r="E274" s="52" t="s">
        <v>417</v>
      </c>
      <c r="F274" s="82"/>
      <c r="G274" s="43">
        <v>4969</v>
      </c>
      <c r="H274" s="43">
        <v>175</v>
      </c>
      <c r="I274" s="43"/>
      <c r="J274" s="43">
        <v>153</v>
      </c>
      <c r="K274" s="43"/>
      <c r="L274" s="43">
        <f>G274-H274+I274+J274+K274</f>
        <v>4947</v>
      </c>
      <c r="M274" s="11"/>
      <c r="N274" s="43"/>
      <c r="O274" s="223"/>
    </row>
    <row r="275" spans="1:15" ht="51" customHeight="1" thickBot="1">
      <c r="A275" s="5" t="s">
        <v>589</v>
      </c>
      <c r="B275" s="5">
        <v>1</v>
      </c>
      <c r="C275" s="5">
        <v>1</v>
      </c>
      <c r="D275" s="5"/>
      <c r="E275" s="83" t="s">
        <v>105</v>
      </c>
      <c r="F275" s="82"/>
      <c r="G275" s="43">
        <v>4969</v>
      </c>
      <c r="H275" s="43">
        <v>175</v>
      </c>
      <c r="I275" s="43"/>
      <c r="J275" s="43">
        <v>153</v>
      </c>
      <c r="K275" s="43"/>
      <c r="L275" s="43">
        <f aca="true" t="shared" si="12" ref="L275:L281">G275-H275+I275+J275+K275</f>
        <v>4947</v>
      </c>
      <c r="M275" s="45"/>
      <c r="N275" s="43"/>
      <c r="O275" s="223"/>
    </row>
    <row r="276" spans="1:15" ht="51" customHeight="1" thickBot="1">
      <c r="A276" s="5" t="s">
        <v>590</v>
      </c>
      <c r="B276" s="5">
        <v>1</v>
      </c>
      <c r="C276" s="5">
        <v>1</v>
      </c>
      <c r="D276" s="5"/>
      <c r="E276" s="30" t="s">
        <v>106</v>
      </c>
      <c r="F276" s="84"/>
      <c r="G276" s="43">
        <v>4969</v>
      </c>
      <c r="H276" s="39">
        <v>175</v>
      </c>
      <c r="I276" s="39"/>
      <c r="J276" s="39">
        <v>153</v>
      </c>
      <c r="K276" s="39"/>
      <c r="L276" s="39">
        <f t="shared" si="12"/>
        <v>4947</v>
      </c>
      <c r="M276" s="45"/>
      <c r="N276" s="39"/>
      <c r="O276" s="223"/>
    </row>
    <row r="277" spans="1:15" ht="51" customHeight="1" thickBot="1">
      <c r="A277" s="5" t="s">
        <v>591</v>
      </c>
      <c r="B277" s="5">
        <v>1</v>
      </c>
      <c r="C277" s="5">
        <v>1</v>
      </c>
      <c r="D277" s="5"/>
      <c r="E277" s="52" t="s">
        <v>107</v>
      </c>
      <c r="F277" s="82"/>
      <c r="G277" s="43">
        <v>4969</v>
      </c>
      <c r="H277" s="43">
        <v>175</v>
      </c>
      <c r="I277" s="43"/>
      <c r="J277" s="43">
        <v>153</v>
      </c>
      <c r="K277" s="43"/>
      <c r="L277" s="43">
        <f t="shared" si="12"/>
        <v>4947</v>
      </c>
      <c r="M277" s="45"/>
      <c r="N277" s="43"/>
      <c r="O277" s="223"/>
    </row>
    <row r="278" spans="1:15" ht="51" customHeight="1" thickBot="1">
      <c r="A278" s="5" t="s">
        <v>592</v>
      </c>
      <c r="B278" s="5">
        <v>1</v>
      </c>
      <c r="C278" s="5">
        <v>1</v>
      </c>
      <c r="D278" s="5"/>
      <c r="E278" s="52" t="s">
        <v>108</v>
      </c>
      <c r="F278" s="82"/>
      <c r="G278" s="43">
        <v>4969</v>
      </c>
      <c r="H278" s="43">
        <v>175</v>
      </c>
      <c r="I278" s="43"/>
      <c r="J278" s="43">
        <v>153</v>
      </c>
      <c r="K278" s="43"/>
      <c r="L278" s="43">
        <f t="shared" si="12"/>
        <v>4947</v>
      </c>
      <c r="M278" s="45"/>
      <c r="N278" s="43"/>
      <c r="O278" s="223"/>
    </row>
    <row r="279" spans="1:15" ht="51" customHeight="1" thickBot="1">
      <c r="A279" s="5" t="s">
        <v>593</v>
      </c>
      <c r="B279" s="5">
        <v>1</v>
      </c>
      <c r="C279" s="5">
        <v>1</v>
      </c>
      <c r="D279" s="5"/>
      <c r="E279" s="52" t="s">
        <v>109</v>
      </c>
      <c r="F279" s="82"/>
      <c r="G279" s="43">
        <v>4969</v>
      </c>
      <c r="H279" s="43">
        <f>175</f>
        <v>175</v>
      </c>
      <c r="I279" s="43"/>
      <c r="J279" s="43">
        <v>153</v>
      </c>
      <c r="K279" s="43"/>
      <c r="L279" s="43">
        <f t="shared" si="12"/>
        <v>4947</v>
      </c>
      <c r="M279" s="45"/>
      <c r="N279" s="43"/>
      <c r="O279" s="223"/>
    </row>
    <row r="280" spans="1:15" ht="51" customHeight="1" thickBot="1">
      <c r="A280" s="5" t="s">
        <v>594</v>
      </c>
      <c r="B280" s="5">
        <v>1</v>
      </c>
      <c r="C280" s="5">
        <v>1</v>
      </c>
      <c r="D280" s="5"/>
      <c r="E280" s="83" t="s">
        <v>110</v>
      </c>
      <c r="F280" s="82"/>
      <c r="G280" s="43">
        <v>4969</v>
      </c>
      <c r="H280" s="43">
        <v>175</v>
      </c>
      <c r="I280" s="43"/>
      <c r="J280" s="43">
        <v>153</v>
      </c>
      <c r="K280" s="43"/>
      <c r="L280" s="43">
        <f t="shared" si="12"/>
        <v>4947</v>
      </c>
      <c r="M280" s="45"/>
      <c r="N280" s="43"/>
      <c r="O280" s="223"/>
    </row>
    <row r="281" spans="1:15" ht="51" customHeight="1" thickBot="1">
      <c r="A281" s="5" t="s">
        <v>595</v>
      </c>
      <c r="B281" s="5">
        <v>1</v>
      </c>
      <c r="C281" s="5">
        <v>1</v>
      </c>
      <c r="D281" s="5"/>
      <c r="E281" s="52" t="s">
        <v>111</v>
      </c>
      <c r="F281" s="82"/>
      <c r="G281" s="43">
        <v>4969</v>
      </c>
      <c r="H281" s="43">
        <v>175</v>
      </c>
      <c r="I281" s="43"/>
      <c r="J281" s="43">
        <v>153</v>
      </c>
      <c r="K281" s="43"/>
      <c r="L281" s="43">
        <f t="shared" si="12"/>
        <v>4947</v>
      </c>
      <c r="M281" s="45"/>
      <c r="N281" s="43"/>
      <c r="O281" s="223"/>
    </row>
    <row r="282" spans="1:15" ht="51" customHeight="1" thickBot="1">
      <c r="A282" s="5" t="s">
        <v>596</v>
      </c>
      <c r="B282" s="5">
        <v>1</v>
      </c>
      <c r="C282" s="5"/>
      <c r="D282" s="5">
        <v>1</v>
      </c>
      <c r="E282" s="83" t="s">
        <v>115</v>
      </c>
      <c r="F282" s="82"/>
      <c r="G282" s="189">
        <v>4969</v>
      </c>
      <c r="H282" s="227">
        <v>175</v>
      </c>
      <c r="I282" s="189"/>
      <c r="J282" s="189">
        <v>153</v>
      </c>
      <c r="K282" s="189"/>
      <c r="L282" s="189">
        <v>4947</v>
      </c>
      <c r="M282" s="45"/>
      <c r="N282" s="43"/>
      <c r="O282" s="223"/>
    </row>
    <row r="283" spans="1:13" ht="25.5" customHeight="1" thickTop="1">
      <c r="A283" s="113"/>
      <c r="B283" s="113"/>
      <c r="C283" s="113"/>
      <c r="D283" s="113"/>
      <c r="E283" s="114"/>
      <c r="F283" s="140" t="s">
        <v>285</v>
      </c>
      <c r="G283" s="127">
        <f>SUM(G274:G282)</f>
        <v>44721</v>
      </c>
      <c r="H283" s="127">
        <f>SUM(H274:H282)</f>
        <v>1575</v>
      </c>
      <c r="I283" s="127">
        <f>SUM(I274:I282)</f>
        <v>0</v>
      </c>
      <c r="J283" s="127">
        <f>SUM(J274:J282)</f>
        <v>1377</v>
      </c>
      <c r="K283" s="127">
        <f>SUM(K274:K282)</f>
        <v>0</v>
      </c>
      <c r="L283" s="127">
        <f>SUM(L274:L282)</f>
        <v>44523</v>
      </c>
      <c r="M283" s="141"/>
    </row>
    <row r="284" spans="1:13" ht="15" customHeight="1">
      <c r="A284" s="255" t="s">
        <v>386</v>
      </c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</row>
    <row r="285" spans="1:13" ht="24.75" customHeight="1">
      <c r="A285" s="187" t="s">
        <v>8</v>
      </c>
      <c r="B285" s="186" t="s">
        <v>37</v>
      </c>
      <c r="C285" s="186" t="s">
        <v>31</v>
      </c>
      <c r="D285" s="186" t="s">
        <v>32</v>
      </c>
      <c r="E285" s="187" t="s">
        <v>0</v>
      </c>
      <c r="F285" s="187" t="s">
        <v>1</v>
      </c>
      <c r="G285" s="187" t="s">
        <v>2</v>
      </c>
      <c r="H285" s="187" t="s">
        <v>3</v>
      </c>
      <c r="I285" s="187" t="s">
        <v>4</v>
      </c>
      <c r="J285" s="87" t="s">
        <v>100</v>
      </c>
      <c r="K285" s="203" t="s">
        <v>395</v>
      </c>
      <c r="L285" s="187" t="s">
        <v>5</v>
      </c>
      <c r="M285" s="187" t="s">
        <v>6</v>
      </c>
    </row>
    <row r="286" spans="1:15" ht="51" customHeight="1" thickBot="1">
      <c r="A286" s="5" t="s">
        <v>597</v>
      </c>
      <c r="B286" s="5">
        <v>1</v>
      </c>
      <c r="C286" s="5">
        <v>1</v>
      </c>
      <c r="D286" s="5"/>
      <c r="E286" s="83" t="s">
        <v>112</v>
      </c>
      <c r="F286" s="82"/>
      <c r="G286" s="43">
        <v>4517</v>
      </c>
      <c r="H286" s="43">
        <v>95</v>
      </c>
      <c r="I286" s="43"/>
      <c r="J286" s="43">
        <v>126</v>
      </c>
      <c r="K286" s="43"/>
      <c r="L286" s="43">
        <f>G286-H286+I286+J286+K286</f>
        <v>4548</v>
      </c>
      <c r="M286" s="11"/>
      <c r="N286" s="43"/>
      <c r="O286" s="223"/>
    </row>
    <row r="287" spans="1:15" ht="51" customHeight="1" thickBot="1">
      <c r="A287" s="5" t="s">
        <v>598</v>
      </c>
      <c r="B287" s="5">
        <v>1</v>
      </c>
      <c r="C287" s="5">
        <v>1</v>
      </c>
      <c r="D287" s="5"/>
      <c r="E287" s="83" t="s">
        <v>113</v>
      </c>
      <c r="F287" s="82"/>
      <c r="G287" s="43">
        <v>4517</v>
      </c>
      <c r="H287" s="43">
        <v>95</v>
      </c>
      <c r="I287" s="43"/>
      <c r="J287" s="43">
        <v>126</v>
      </c>
      <c r="K287" s="43"/>
      <c r="L287" s="43">
        <f aca="true" t="shared" si="13" ref="L287:L295">G287-H287+I287+J287+K287</f>
        <v>4548</v>
      </c>
      <c r="M287" s="45"/>
      <c r="N287" s="43"/>
      <c r="O287" s="223"/>
    </row>
    <row r="288" spans="1:15" ht="51" customHeight="1" thickBot="1">
      <c r="A288" s="5" t="s">
        <v>599</v>
      </c>
      <c r="B288" s="5">
        <v>1</v>
      </c>
      <c r="C288" s="5">
        <v>1</v>
      </c>
      <c r="D288" s="5"/>
      <c r="E288" s="83" t="s">
        <v>114</v>
      </c>
      <c r="F288" s="82"/>
      <c r="G288" s="43">
        <v>4517</v>
      </c>
      <c r="H288" s="88">
        <v>95</v>
      </c>
      <c r="I288" s="43"/>
      <c r="J288" s="43">
        <v>126</v>
      </c>
      <c r="K288" s="43"/>
      <c r="L288" s="43">
        <f t="shared" si="13"/>
        <v>4548</v>
      </c>
      <c r="M288" s="45"/>
      <c r="N288" s="43"/>
      <c r="O288" s="223"/>
    </row>
    <row r="289" spans="1:15" ht="51" customHeight="1" thickBot="1">
      <c r="A289" s="5" t="s">
        <v>600</v>
      </c>
      <c r="B289" s="5">
        <v>1</v>
      </c>
      <c r="C289" s="5">
        <v>1</v>
      </c>
      <c r="D289" s="5"/>
      <c r="E289" s="83" t="s">
        <v>116</v>
      </c>
      <c r="F289" s="82"/>
      <c r="G289" s="43">
        <v>4517</v>
      </c>
      <c r="H289" s="43">
        <v>95</v>
      </c>
      <c r="I289" s="43"/>
      <c r="J289" s="43">
        <v>126</v>
      </c>
      <c r="K289" s="43"/>
      <c r="L289" s="43">
        <f t="shared" si="13"/>
        <v>4548</v>
      </c>
      <c r="M289" s="45"/>
      <c r="N289" s="43"/>
      <c r="O289" s="223"/>
    </row>
    <row r="290" spans="1:15" ht="51" customHeight="1" thickBot="1">
      <c r="A290" s="5" t="s">
        <v>601</v>
      </c>
      <c r="B290" s="5">
        <v>1</v>
      </c>
      <c r="C290" s="5">
        <v>1</v>
      </c>
      <c r="D290" s="5"/>
      <c r="E290" s="83" t="s">
        <v>117</v>
      </c>
      <c r="F290" s="82"/>
      <c r="G290" s="43">
        <v>4517</v>
      </c>
      <c r="H290" s="43">
        <v>95</v>
      </c>
      <c r="I290" s="43"/>
      <c r="J290" s="43">
        <v>126</v>
      </c>
      <c r="K290" s="43"/>
      <c r="L290" s="43">
        <f t="shared" si="13"/>
        <v>4548</v>
      </c>
      <c r="M290" s="45"/>
      <c r="N290" s="43"/>
      <c r="O290" s="223"/>
    </row>
    <row r="291" spans="1:15" ht="51" customHeight="1" thickBot="1">
      <c r="A291" s="5" t="s">
        <v>602</v>
      </c>
      <c r="B291" s="5">
        <v>1</v>
      </c>
      <c r="C291" s="5">
        <v>1</v>
      </c>
      <c r="D291" s="5"/>
      <c r="E291" s="83" t="s">
        <v>119</v>
      </c>
      <c r="F291" s="82"/>
      <c r="G291" s="43">
        <v>4517</v>
      </c>
      <c r="H291" s="88">
        <v>95</v>
      </c>
      <c r="I291" s="43"/>
      <c r="J291" s="43">
        <v>126</v>
      </c>
      <c r="K291" s="43"/>
      <c r="L291" s="43">
        <f t="shared" si="13"/>
        <v>4548</v>
      </c>
      <c r="M291" s="45"/>
      <c r="N291" s="43"/>
      <c r="O291" s="223"/>
    </row>
    <row r="292" spans="1:15" ht="51" customHeight="1" thickBot="1">
      <c r="A292" s="5" t="s">
        <v>603</v>
      </c>
      <c r="B292" s="5">
        <v>1</v>
      </c>
      <c r="C292" s="5">
        <v>1</v>
      </c>
      <c r="D292" s="5"/>
      <c r="E292" s="83" t="s">
        <v>120</v>
      </c>
      <c r="F292" s="82"/>
      <c r="G292" s="43">
        <v>4517</v>
      </c>
      <c r="H292" s="43">
        <v>95</v>
      </c>
      <c r="I292" s="43"/>
      <c r="J292" s="43">
        <v>126</v>
      </c>
      <c r="K292" s="43"/>
      <c r="L292" s="43">
        <f t="shared" si="13"/>
        <v>4548</v>
      </c>
      <c r="M292" s="45"/>
      <c r="N292" s="43"/>
      <c r="O292" s="223"/>
    </row>
    <row r="293" spans="1:15" ht="51" customHeight="1" thickBot="1">
      <c r="A293" s="5" t="s">
        <v>604</v>
      </c>
      <c r="B293" s="5">
        <v>1</v>
      </c>
      <c r="C293" s="5">
        <v>1</v>
      </c>
      <c r="D293" s="5"/>
      <c r="E293" s="83" t="s">
        <v>434</v>
      </c>
      <c r="F293" s="82"/>
      <c r="G293" s="43">
        <v>4517</v>
      </c>
      <c r="H293" s="43">
        <v>95</v>
      </c>
      <c r="I293" s="43"/>
      <c r="J293" s="43">
        <v>126</v>
      </c>
      <c r="K293" s="43"/>
      <c r="L293" s="43">
        <f t="shared" si="13"/>
        <v>4548</v>
      </c>
      <c r="M293" s="11"/>
      <c r="N293" s="43"/>
      <c r="O293" s="223"/>
    </row>
    <row r="294" spans="1:15" ht="51" customHeight="1" thickBot="1">
      <c r="A294" s="5" t="s">
        <v>605</v>
      </c>
      <c r="B294" s="5">
        <v>1</v>
      </c>
      <c r="C294" s="5"/>
      <c r="D294" s="5">
        <v>1</v>
      </c>
      <c r="E294" s="83" t="s">
        <v>440</v>
      </c>
      <c r="F294" s="82"/>
      <c r="G294" s="43">
        <v>4517</v>
      </c>
      <c r="H294" s="43">
        <v>95</v>
      </c>
      <c r="I294" s="43"/>
      <c r="J294" s="43">
        <v>126</v>
      </c>
      <c r="K294" s="43"/>
      <c r="L294" s="43">
        <f t="shared" si="13"/>
        <v>4548</v>
      </c>
      <c r="M294" s="11"/>
      <c r="N294" s="43"/>
      <c r="O294" s="223"/>
    </row>
    <row r="295" spans="1:15" ht="51" customHeight="1" thickBot="1">
      <c r="A295" s="5" t="s">
        <v>606</v>
      </c>
      <c r="B295" s="5">
        <v>1</v>
      </c>
      <c r="C295" s="5">
        <v>1</v>
      </c>
      <c r="D295" s="5"/>
      <c r="E295" s="86" t="s">
        <v>437</v>
      </c>
      <c r="F295" s="82"/>
      <c r="G295" s="43">
        <v>4517</v>
      </c>
      <c r="H295" s="43">
        <v>95</v>
      </c>
      <c r="I295" s="43"/>
      <c r="J295" s="43">
        <v>126</v>
      </c>
      <c r="K295" s="43"/>
      <c r="L295" s="43">
        <f t="shared" si="13"/>
        <v>4548</v>
      </c>
      <c r="M295" s="45"/>
      <c r="N295" s="43"/>
      <c r="O295" s="223"/>
    </row>
    <row r="296" spans="1:13" ht="25.5" customHeight="1" thickBot="1" thickTop="1">
      <c r="A296" s="113"/>
      <c r="B296" s="113"/>
      <c r="C296" s="113"/>
      <c r="D296" s="113"/>
      <c r="E296" s="139"/>
      <c r="F296" s="140" t="s">
        <v>285</v>
      </c>
      <c r="G296" s="142">
        <f>SUM(G286:G295)</f>
        <v>45170</v>
      </c>
      <c r="H296" s="142">
        <f>SUM(H286:H295)</f>
        <v>950</v>
      </c>
      <c r="I296" s="142">
        <f>SUM(I286:I295)</f>
        <v>0</v>
      </c>
      <c r="J296" s="142">
        <f>SUM(J286:J295)</f>
        <v>1260</v>
      </c>
      <c r="K296" s="142">
        <f>SUM(K286:K295)</f>
        <v>0</v>
      </c>
      <c r="L296" s="142">
        <f>SUM(L286:L295)</f>
        <v>45480</v>
      </c>
      <c r="M296" s="131"/>
    </row>
    <row r="297" spans="1:13" ht="25.5" customHeight="1" thickTop="1">
      <c r="A297" s="113"/>
      <c r="B297" s="137">
        <f>SUM(B259:B295)</f>
        <v>28</v>
      </c>
      <c r="C297" s="137">
        <f>SUM(C259:C295)</f>
        <v>24</v>
      </c>
      <c r="D297" s="137">
        <f>SUM(D259:D295)</f>
        <v>4</v>
      </c>
      <c r="E297" s="143"/>
      <c r="F297" s="144" t="s">
        <v>286</v>
      </c>
      <c r="G297" s="127">
        <f>SUM(G264+G271+G283+G296)</f>
        <v>137862</v>
      </c>
      <c r="H297" s="127">
        <f>SUM(H264+H271+H283+H296)</f>
        <v>4485</v>
      </c>
      <c r="I297" s="127">
        <f>SUM(I264+I271+I283+I296)</f>
        <v>257</v>
      </c>
      <c r="J297" s="127">
        <f>SUM(J264+J271+J283+J296)</f>
        <v>3897</v>
      </c>
      <c r="K297" s="127">
        <f>SUM(K264+K271+K283+K296)</f>
        <v>0</v>
      </c>
      <c r="L297" s="127">
        <f>SUM(L264+L271+L283+L296)</f>
        <v>137531</v>
      </c>
      <c r="M297" s="131"/>
    </row>
    <row r="298" spans="1:13" ht="15" customHeight="1">
      <c r="A298" s="249" t="s">
        <v>10</v>
      </c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</row>
    <row r="299" spans="1:13" ht="15" customHeight="1">
      <c r="A299" s="249" t="s">
        <v>11</v>
      </c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</row>
    <row r="300" spans="1:13" ht="15" customHeight="1">
      <c r="A300" s="249" t="str">
        <f>A3</f>
        <v>Nómina que corresponde a la 2DA (SEGUNDA) quincena del mes de NOVIEMBRE de 2017.</v>
      </c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</row>
    <row r="301" spans="1:13" ht="15" customHeight="1">
      <c r="A301" s="250" t="s">
        <v>387</v>
      </c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</row>
    <row r="302" spans="1:13" ht="24.75" customHeight="1">
      <c r="A302" s="51" t="s">
        <v>8</v>
      </c>
      <c r="B302" s="47" t="s">
        <v>37</v>
      </c>
      <c r="C302" s="47" t="s">
        <v>31</v>
      </c>
      <c r="D302" s="47" t="s">
        <v>32</v>
      </c>
      <c r="E302" s="51" t="s">
        <v>0</v>
      </c>
      <c r="F302" s="51" t="s">
        <v>1</v>
      </c>
      <c r="G302" s="51" t="s">
        <v>2</v>
      </c>
      <c r="H302" s="51" t="s">
        <v>3</v>
      </c>
      <c r="I302" s="51" t="s">
        <v>4</v>
      </c>
      <c r="J302" s="87" t="s">
        <v>100</v>
      </c>
      <c r="K302" s="203" t="s">
        <v>395</v>
      </c>
      <c r="L302" s="51" t="s">
        <v>5</v>
      </c>
      <c r="M302" s="51" t="s">
        <v>6</v>
      </c>
    </row>
    <row r="303" spans="1:15" ht="51" customHeight="1" thickBot="1">
      <c r="A303" s="57" t="s">
        <v>607</v>
      </c>
      <c r="B303" s="57">
        <v>1</v>
      </c>
      <c r="C303" s="57">
        <v>1</v>
      </c>
      <c r="D303" s="57"/>
      <c r="E303" s="72" t="s">
        <v>68</v>
      </c>
      <c r="F303" s="61" t="s">
        <v>53</v>
      </c>
      <c r="G303" s="74">
        <v>8180</v>
      </c>
      <c r="H303" s="74">
        <v>420</v>
      </c>
      <c r="I303" s="74"/>
      <c r="J303" s="74"/>
      <c r="K303" s="74"/>
      <c r="L303" s="74">
        <f>G303-H303+I303</f>
        <v>7760</v>
      </c>
      <c r="M303" s="67"/>
      <c r="N303" s="39"/>
      <c r="O303" s="223"/>
    </row>
    <row r="304" spans="1:15" ht="47.25" customHeight="1" thickBot="1">
      <c r="A304" s="5" t="s">
        <v>608</v>
      </c>
      <c r="B304" s="5">
        <v>1</v>
      </c>
      <c r="C304" s="5">
        <v>1</v>
      </c>
      <c r="D304" s="5"/>
      <c r="E304" s="30" t="s">
        <v>23</v>
      </c>
      <c r="F304" s="35" t="s">
        <v>346</v>
      </c>
      <c r="G304" s="39">
        <v>7243</v>
      </c>
      <c r="H304" s="39">
        <v>420</v>
      </c>
      <c r="I304" s="39"/>
      <c r="J304" s="39"/>
      <c r="K304" s="39"/>
      <c r="L304" s="36">
        <f>G304-H304+I304+J304+K304</f>
        <v>6823</v>
      </c>
      <c r="M304" s="6"/>
      <c r="N304" s="39"/>
      <c r="O304" s="223"/>
    </row>
    <row r="305" spans="1:13" ht="25.5" customHeight="1" thickTop="1">
      <c r="A305" s="123"/>
      <c r="B305" s="119">
        <f>SUM(B303:B304)</f>
        <v>2</v>
      </c>
      <c r="C305" s="119">
        <f>SUM(C303:C304)</f>
        <v>2</v>
      </c>
      <c r="D305" s="119">
        <f>SUM(D303:D304)</f>
        <v>0</v>
      </c>
      <c r="E305" s="133"/>
      <c r="F305" s="119" t="s">
        <v>7</v>
      </c>
      <c r="G305" s="129">
        <f>SUM(G303:G304)</f>
        <v>15423</v>
      </c>
      <c r="H305" s="129">
        <f>SUM(H303:H304)</f>
        <v>840</v>
      </c>
      <c r="I305" s="129">
        <f>SUM(I303:I304)</f>
        <v>0</v>
      </c>
      <c r="J305" s="129">
        <f>SUM(J303:J304)</f>
        <v>0</v>
      </c>
      <c r="K305" s="129">
        <f>SUM(K303:K304)</f>
        <v>0</v>
      </c>
      <c r="L305" s="129">
        <f>SUM(L303:L304)</f>
        <v>14583</v>
      </c>
      <c r="M305" s="131"/>
    </row>
    <row r="306" spans="1:13" ht="15" customHeight="1">
      <c r="A306" s="249" t="s">
        <v>347</v>
      </c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</row>
    <row r="307" spans="1:13" ht="15" customHeight="1">
      <c r="A307" s="249" t="str">
        <f>A3</f>
        <v>Nómina que corresponde a la 2DA (SEGUNDA) quincena del mes de NOVIEMBRE de 2017.</v>
      </c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</row>
    <row r="308" spans="1:13" ht="15" customHeight="1">
      <c r="A308" s="250" t="s">
        <v>388</v>
      </c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</row>
    <row r="309" spans="1:13" ht="24.75" customHeight="1">
      <c r="A309" s="51" t="s">
        <v>8</v>
      </c>
      <c r="B309" s="47" t="s">
        <v>37</v>
      </c>
      <c r="C309" s="47" t="s">
        <v>31</v>
      </c>
      <c r="D309" s="47" t="s">
        <v>32</v>
      </c>
      <c r="E309" s="51" t="s">
        <v>0</v>
      </c>
      <c r="F309" s="51" t="s">
        <v>1</v>
      </c>
      <c r="G309" s="51" t="s">
        <v>2</v>
      </c>
      <c r="H309" s="51" t="s">
        <v>3</v>
      </c>
      <c r="I309" s="51" t="s">
        <v>4</v>
      </c>
      <c r="J309" s="87" t="s">
        <v>100</v>
      </c>
      <c r="K309" s="203" t="s">
        <v>395</v>
      </c>
      <c r="L309" s="51" t="s">
        <v>5</v>
      </c>
      <c r="M309" s="51" t="s">
        <v>6</v>
      </c>
    </row>
    <row r="310" spans="1:15" ht="51" customHeight="1" thickBot="1">
      <c r="A310" s="57" t="s">
        <v>609</v>
      </c>
      <c r="B310" s="57">
        <v>1</v>
      </c>
      <c r="C310" s="57"/>
      <c r="D310" s="57">
        <v>1</v>
      </c>
      <c r="E310" s="59" t="s">
        <v>121</v>
      </c>
      <c r="F310" s="89" t="s">
        <v>53</v>
      </c>
      <c r="G310" s="74">
        <v>8180</v>
      </c>
      <c r="H310" s="74">
        <v>420</v>
      </c>
      <c r="I310" s="74"/>
      <c r="J310" s="74"/>
      <c r="K310" s="74"/>
      <c r="L310" s="74">
        <f>G310-H310+I310</f>
        <v>7760</v>
      </c>
      <c r="M310" s="67"/>
      <c r="N310" s="39"/>
      <c r="O310" s="223"/>
    </row>
    <row r="311" spans="1:15" ht="51" customHeight="1" thickBot="1">
      <c r="A311" s="5" t="s">
        <v>610</v>
      </c>
      <c r="B311" s="8">
        <v>1</v>
      </c>
      <c r="C311" s="8"/>
      <c r="D311" s="8">
        <v>1</v>
      </c>
      <c r="E311" s="52" t="s">
        <v>35</v>
      </c>
      <c r="F311" s="81" t="s">
        <v>50</v>
      </c>
      <c r="G311" s="56">
        <v>4920</v>
      </c>
      <c r="H311" s="56">
        <v>175</v>
      </c>
      <c r="I311" s="56"/>
      <c r="J311" s="56"/>
      <c r="K311" s="56"/>
      <c r="L311" s="36">
        <f>G311-H311+I311</f>
        <v>4745</v>
      </c>
      <c r="M311" s="11"/>
      <c r="N311" s="56"/>
      <c r="O311" s="223"/>
    </row>
    <row r="312" spans="1:15" ht="51" customHeight="1" thickBot="1">
      <c r="A312" s="5" t="s">
        <v>611</v>
      </c>
      <c r="B312" s="5">
        <v>1</v>
      </c>
      <c r="C312" s="5"/>
      <c r="D312" s="5">
        <v>1</v>
      </c>
      <c r="E312" s="52" t="s">
        <v>125</v>
      </c>
      <c r="F312" s="65" t="s">
        <v>122</v>
      </c>
      <c r="G312" s="43">
        <v>2664</v>
      </c>
      <c r="H312" s="95"/>
      <c r="I312" s="43">
        <v>136</v>
      </c>
      <c r="J312" s="43"/>
      <c r="K312" s="43"/>
      <c r="L312" s="39">
        <f>G312-H312+I312</f>
        <v>2800</v>
      </c>
      <c r="M312" s="45"/>
      <c r="N312" s="43"/>
      <c r="O312" s="223"/>
    </row>
    <row r="313" spans="1:15" ht="51" customHeight="1" thickBot="1">
      <c r="A313" s="5" t="s">
        <v>612</v>
      </c>
      <c r="B313" s="5">
        <v>1</v>
      </c>
      <c r="C313" s="5">
        <v>1</v>
      </c>
      <c r="D313" s="5"/>
      <c r="E313" s="86" t="s">
        <v>126</v>
      </c>
      <c r="F313" s="31" t="s">
        <v>123</v>
      </c>
      <c r="G313" s="39">
        <v>4465</v>
      </c>
      <c r="H313" s="94"/>
      <c r="I313" s="39">
        <v>90</v>
      </c>
      <c r="J313" s="39"/>
      <c r="K313" s="39"/>
      <c r="L313" s="39">
        <f>G313-H313+I313</f>
        <v>4555</v>
      </c>
      <c r="M313" s="45"/>
      <c r="N313" s="39"/>
      <c r="O313" s="223"/>
    </row>
    <row r="314" spans="1:15" ht="51" customHeight="1" thickBot="1">
      <c r="A314" s="5" t="s">
        <v>613</v>
      </c>
      <c r="B314" s="5">
        <v>1</v>
      </c>
      <c r="C314" s="5">
        <v>1</v>
      </c>
      <c r="D314" s="5"/>
      <c r="E314" s="30" t="s">
        <v>150</v>
      </c>
      <c r="F314" s="35" t="s">
        <v>25</v>
      </c>
      <c r="G314" s="39">
        <v>6737</v>
      </c>
      <c r="H314" s="39">
        <v>350</v>
      </c>
      <c r="I314" s="39"/>
      <c r="J314" s="39"/>
      <c r="K314" s="39"/>
      <c r="L314" s="39">
        <f>G314-H314+I314</f>
        <v>6387</v>
      </c>
      <c r="M314" s="45"/>
      <c r="N314" s="39"/>
      <c r="O314" s="223"/>
    </row>
    <row r="315" spans="1:15" ht="51" customHeight="1" thickBot="1">
      <c r="A315" s="5" t="s">
        <v>614</v>
      </c>
      <c r="B315" s="5">
        <v>1</v>
      </c>
      <c r="C315" s="5">
        <v>1</v>
      </c>
      <c r="D315" s="5"/>
      <c r="E315" s="30" t="s">
        <v>320</v>
      </c>
      <c r="F315" s="35" t="s">
        <v>310</v>
      </c>
      <c r="G315" s="39">
        <v>5347</v>
      </c>
      <c r="H315" s="39">
        <v>350</v>
      </c>
      <c r="I315" s="39"/>
      <c r="J315" s="39"/>
      <c r="K315" s="39"/>
      <c r="L315" s="39">
        <f>G315-H315+I315</f>
        <v>4997</v>
      </c>
      <c r="M315" s="45"/>
      <c r="N315" s="39"/>
      <c r="O315" s="223"/>
    </row>
    <row r="316" spans="1:15" ht="51" customHeight="1" thickBot="1">
      <c r="A316" s="5" t="s">
        <v>615</v>
      </c>
      <c r="B316" s="5">
        <v>1</v>
      </c>
      <c r="C316" s="5">
        <v>1</v>
      </c>
      <c r="D316" s="5"/>
      <c r="E316" s="30" t="s">
        <v>319</v>
      </c>
      <c r="F316" s="31" t="s">
        <v>413</v>
      </c>
      <c r="G316" s="39">
        <v>3265</v>
      </c>
      <c r="H316" s="39"/>
      <c r="I316" s="39">
        <v>90</v>
      </c>
      <c r="L316" s="36">
        <f>G316-H316+I316</f>
        <v>3355</v>
      </c>
      <c r="M316" s="45"/>
      <c r="N316" s="39"/>
      <c r="O316" s="223"/>
    </row>
    <row r="317" spans="1:15" ht="51" customHeight="1" thickBot="1">
      <c r="A317" s="5" t="s">
        <v>616</v>
      </c>
      <c r="B317" s="5">
        <v>1</v>
      </c>
      <c r="C317" s="5">
        <v>1</v>
      </c>
      <c r="D317" s="5"/>
      <c r="E317" s="30" t="s">
        <v>468</v>
      </c>
      <c r="F317" s="31" t="s">
        <v>413</v>
      </c>
      <c r="G317" s="39">
        <v>2590</v>
      </c>
      <c r="H317" s="39"/>
      <c r="I317" s="39">
        <v>210</v>
      </c>
      <c r="L317" s="36">
        <v>2800</v>
      </c>
      <c r="M317" s="45"/>
      <c r="N317" s="39"/>
      <c r="O317" s="223"/>
    </row>
    <row r="318" spans="1:15" ht="51" customHeight="1" thickBot="1">
      <c r="A318" s="5" t="s">
        <v>617</v>
      </c>
      <c r="B318" s="5">
        <v>1</v>
      </c>
      <c r="C318" s="5">
        <v>1</v>
      </c>
      <c r="D318" s="5"/>
      <c r="E318" s="30" t="s">
        <v>463</v>
      </c>
      <c r="F318" s="31" t="s">
        <v>412</v>
      </c>
      <c r="G318" s="39">
        <v>3833</v>
      </c>
      <c r="H318" s="39"/>
      <c r="I318" s="39">
        <v>90</v>
      </c>
      <c r="L318" s="36">
        <f>G318-H318+I318</f>
        <v>3923</v>
      </c>
      <c r="M318" s="45"/>
      <c r="N318" s="39"/>
      <c r="O318" s="223"/>
    </row>
    <row r="319" spans="1:13" ht="24" customHeight="1" thickTop="1">
      <c r="A319" s="113"/>
      <c r="B319" s="145"/>
      <c r="C319" s="145"/>
      <c r="D319" s="113"/>
      <c r="E319" s="114"/>
      <c r="F319" s="128" t="s">
        <v>275</v>
      </c>
      <c r="G319" s="129">
        <f>SUM(G310:G318)</f>
        <v>42001</v>
      </c>
      <c r="H319" s="129">
        <f>SUM(H310:H318)</f>
        <v>1295</v>
      </c>
      <c r="I319" s="129">
        <f>SUM(I310:I318)</f>
        <v>616</v>
      </c>
      <c r="J319" s="129">
        <f>SUM(J310:J315)</f>
        <v>0</v>
      </c>
      <c r="K319" s="129">
        <f>SUM(K310:K315)</f>
        <v>0</v>
      </c>
      <c r="L319" s="129">
        <f>SUM(L310:L318)</f>
        <v>41322</v>
      </c>
      <c r="M319" s="125"/>
    </row>
    <row r="320" spans="1:13" ht="15" customHeight="1">
      <c r="A320" s="252" t="s">
        <v>276</v>
      </c>
      <c r="B320" s="252"/>
      <c r="C320" s="252"/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</row>
    <row r="321" spans="1:13" ht="24.75" customHeight="1">
      <c r="A321" s="51" t="s">
        <v>8</v>
      </c>
      <c r="B321" s="47" t="s">
        <v>37</v>
      </c>
      <c r="C321" s="47" t="s">
        <v>31</v>
      </c>
      <c r="D321" s="47" t="s">
        <v>32</v>
      </c>
      <c r="E321" s="51" t="s">
        <v>0</v>
      </c>
      <c r="F321" s="51" t="s">
        <v>1</v>
      </c>
      <c r="G321" s="51" t="s">
        <v>2</v>
      </c>
      <c r="H321" s="51" t="s">
        <v>3</v>
      </c>
      <c r="I321" s="51" t="s">
        <v>4</v>
      </c>
      <c r="J321" s="87" t="s">
        <v>100</v>
      </c>
      <c r="K321" s="203" t="s">
        <v>395</v>
      </c>
      <c r="L321" s="51" t="s">
        <v>5</v>
      </c>
      <c r="M321" s="51" t="s">
        <v>6</v>
      </c>
    </row>
    <row r="322" spans="1:15" ht="45" customHeight="1" thickBot="1">
      <c r="A322" s="5" t="s">
        <v>618</v>
      </c>
      <c r="B322" s="5">
        <v>1</v>
      </c>
      <c r="C322" s="5">
        <v>1</v>
      </c>
      <c r="D322" s="5"/>
      <c r="E322" s="30" t="s">
        <v>135</v>
      </c>
      <c r="F322" s="35" t="s">
        <v>134</v>
      </c>
      <c r="G322" s="39">
        <v>5373</v>
      </c>
      <c r="H322" s="39">
        <v>210</v>
      </c>
      <c r="I322" s="39"/>
      <c r="J322" s="39"/>
      <c r="K322" s="39"/>
      <c r="L322" s="39">
        <f>G322-H322+I322</f>
        <v>5163</v>
      </c>
      <c r="M322" s="11"/>
      <c r="N322" s="39"/>
      <c r="O322" s="223"/>
    </row>
    <row r="323" spans="1:15" ht="51" customHeight="1" thickBot="1">
      <c r="A323" s="5" t="s">
        <v>619</v>
      </c>
      <c r="B323" s="5">
        <v>1</v>
      </c>
      <c r="C323" s="5">
        <v>1</v>
      </c>
      <c r="D323" s="5"/>
      <c r="E323" s="30" t="s">
        <v>136</v>
      </c>
      <c r="F323" s="35" t="s">
        <v>134</v>
      </c>
      <c r="G323" s="39">
        <v>5218</v>
      </c>
      <c r="H323" s="39">
        <v>175</v>
      </c>
      <c r="I323" s="39"/>
      <c r="J323" s="39"/>
      <c r="K323" s="39"/>
      <c r="L323" s="39">
        <f>G323-H323+I323</f>
        <v>5043</v>
      </c>
      <c r="M323" s="45"/>
      <c r="N323" s="39"/>
      <c r="O323" s="223"/>
    </row>
    <row r="324" spans="1:15" ht="51" customHeight="1" thickBot="1">
      <c r="A324" s="5" t="s">
        <v>620</v>
      </c>
      <c r="B324" s="5">
        <v>1</v>
      </c>
      <c r="C324" s="5">
        <v>1</v>
      </c>
      <c r="D324" s="5"/>
      <c r="E324" s="30" t="s">
        <v>453</v>
      </c>
      <c r="F324" s="35" t="s">
        <v>134</v>
      </c>
      <c r="G324" s="157">
        <v>4000</v>
      </c>
      <c r="H324" s="157"/>
      <c r="I324" s="157">
        <v>90</v>
      </c>
      <c r="J324" s="157"/>
      <c r="K324" s="157"/>
      <c r="L324" s="157">
        <f>G324-H324+I324</f>
        <v>4090</v>
      </c>
      <c r="M324" s="45"/>
      <c r="N324" s="39"/>
      <c r="O324" s="223"/>
    </row>
    <row r="325" spans="1:13" ht="25.5" customHeight="1" thickTop="1">
      <c r="A325" s="113"/>
      <c r="B325" s="113"/>
      <c r="C325" s="113"/>
      <c r="D325" s="113"/>
      <c r="E325" s="146"/>
      <c r="F325" s="128" t="s">
        <v>275</v>
      </c>
      <c r="G325" s="127">
        <f>SUM(G322:G324)</f>
        <v>14591</v>
      </c>
      <c r="H325" s="127">
        <f>SUM(H322:H324)</f>
        <v>385</v>
      </c>
      <c r="I325" s="127">
        <f>SUM(I322:I324)</f>
        <v>90</v>
      </c>
      <c r="J325" s="127">
        <f>SUM(J322:J324)</f>
        <v>0</v>
      </c>
      <c r="K325" s="127">
        <f>SUM(K322:K324)</f>
        <v>0</v>
      </c>
      <c r="L325" s="127">
        <f>SUM(L322:L324)</f>
        <v>14296</v>
      </c>
      <c r="M325" s="131"/>
    </row>
    <row r="326" spans="1:13" ht="15" customHeight="1">
      <c r="A326" s="252" t="s">
        <v>277</v>
      </c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  <c r="M326" s="252"/>
    </row>
    <row r="327" spans="1:13" ht="24.75" customHeight="1">
      <c r="A327" s="51" t="s">
        <v>8</v>
      </c>
      <c r="B327" s="47" t="s">
        <v>37</v>
      </c>
      <c r="C327" s="47" t="s">
        <v>31</v>
      </c>
      <c r="D327" s="47" t="s">
        <v>32</v>
      </c>
      <c r="E327" s="51" t="s">
        <v>0</v>
      </c>
      <c r="F327" s="51" t="s">
        <v>1</v>
      </c>
      <c r="G327" s="51" t="s">
        <v>2</v>
      </c>
      <c r="H327" s="51" t="s">
        <v>3</v>
      </c>
      <c r="I327" s="51" t="s">
        <v>4</v>
      </c>
      <c r="J327" s="87" t="s">
        <v>100</v>
      </c>
      <c r="K327" s="203" t="s">
        <v>395</v>
      </c>
      <c r="L327" s="51" t="s">
        <v>5</v>
      </c>
      <c r="M327" s="51" t="s">
        <v>6</v>
      </c>
    </row>
    <row r="328" spans="1:15" ht="51" customHeight="1" thickBot="1">
      <c r="A328" s="5" t="s">
        <v>621</v>
      </c>
      <c r="B328" s="5">
        <v>1</v>
      </c>
      <c r="C328" s="5"/>
      <c r="D328" s="5">
        <v>1</v>
      </c>
      <c r="E328" s="30" t="s">
        <v>137</v>
      </c>
      <c r="F328" s="84" t="s">
        <v>21</v>
      </c>
      <c r="G328" s="39">
        <v>3656</v>
      </c>
      <c r="H328" s="77"/>
      <c r="I328" s="77">
        <v>90</v>
      </c>
      <c r="J328" s="77"/>
      <c r="K328" s="77"/>
      <c r="L328" s="39">
        <f>G328-H328+I328</f>
        <v>3746</v>
      </c>
      <c r="M328" s="11"/>
      <c r="N328" s="39"/>
      <c r="O328" s="223"/>
    </row>
    <row r="329" spans="1:15" ht="51" customHeight="1" thickBot="1">
      <c r="A329" s="5" t="s">
        <v>622</v>
      </c>
      <c r="B329" s="5">
        <v>1</v>
      </c>
      <c r="C329" s="5">
        <v>1</v>
      </c>
      <c r="D329" s="5"/>
      <c r="E329" s="30" t="s">
        <v>138</v>
      </c>
      <c r="F329" s="35" t="s">
        <v>144</v>
      </c>
      <c r="G329" s="39">
        <v>5373</v>
      </c>
      <c r="H329" s="39">
        <v>210</v>
      </c>
      <c r="I329" s="39"/>
      <c r="J329" s="39"/>
      <c r="K329" s="39"/>
      <c r="L329" s="39">
        <f>G329-H329+I329</f>
        <v>5163</v>
      </c>
      <c r="M329" s="45"/>
      <c r="N329" s="39"/>
      <c r="O329" s="223"/>
    </row>
    <row r="330" spans="1:15" ht="51" customHeight="1" thickBot="1">
      <c r="A330" s="5" t="s">
        <v>623</v>
      </c>
      <c r="B330" s="5">
        <v>1</v>
      </c>
      <c r="C330" s="5">
        <v>1</v>
      </c>
      <c r="D330" s="5"/>
      <c r="E330" s="30" t="s">
        <v>139</v>
      </c>
      <c r="F330" s="32" t="s">
        <v>145</v>
      </c>
      <c r="G330" s="39">
        <v>5555</v>
      </c>
      <c r="H330" s="39">
        <v>210</v>
      </c>
      <c r="I330" s="39"/>
      <c r="J330" s="39"/>
      <c r="K330" s="39"/>
      <c r="L330" s="39">
        <f>G330-H330+I330</f>
        <v>5345</v>
      </c>
      <c r="M330" s="45"/>
      <c r="N330" s="39"/>
      <c r="O330" s="223"/>
    </row>
    <row r="331" spans="1:15" ht="51" customHeight="1" thickBot="1">
      <c r="A331" s="5" t="s">
        <v>624</v>
      </c>
      <c r="B331" s="5">
        <v>1</v>
      </c>
      <c r="C331" s="5">
        <v>1</v>
      </c>
      <c r="D331" s="5"/>
      <c r="E331" s="30" t="s">
        <v>140</v>
      </c>
      <c r="F331" s="32" t="s">
        <v>145</v>
      </c>
      <c r="G331" s="39">
        <v>4770.5</v>
      </c>
      <c r="H331" s="39">
        <v>175</v>
      </c>
      <c r="I331" s="39"/>
      <c r="J331" s="39"/>
      <c r="K331" s="39"/>
      <c r="L331" s="39">
        <f>G331-H331+I331</f>
        <v>4595.5</v>
      </c>
      <c r="M331" s="9"/>
      <c r="N331" s="39"/>
      <c r="O331" s="223"/>
    </row>
    <row r="332" spans="1:15" ht="51" customHeight="1" thickBot="1">
      <c r="A332" s="5" t="s">
        <v>625</v>
      </c>
      <c r="B332" s="5">
        <v>1</v>
      </c>
      <c r="C332" s="5">
        <v>1</v>
      </c>
      <c r="D332" s="5"/>
      <c r="E332" s="30" t="s">
        <v>141</v>
      </c>
      <c r="F332" s="32" t="s">
        <v>145</v>
      </c>
      <c r="G332" s="39">
        <v>4056</v>
      </c>
      <c r="H332" s="39"/>
      <c r="I332" s="39">
        <v>90</v>
      </c>
      <c r="J332" s="39"/>
      <c r="K332" s="39"/>
      <c r="L332" s="39">
        <f>G332-H332+I332</f>
        <v>4146</v>
      </c>
      <c r="M332" s="45"/>
      <c r="N332" s="39"/>
      <c r="O332" s="223"/>
    </row>
    <row r="333" spans="1:15" ht="51" customHeight="1" thickBot="1">
      <c r="A333" s="5" t="s">
        <v>626</v>
      </c>
      <c r="B333" s="5">
        <v>1</v>
      </c>
      <c r="C333" s="5">
        <v>1</v>
      </c>
      <c r="D333" s="5"/>
      <c r="E333" s="30" t="s">
        <v>142</v>
      </c>
      <c r="F333" s="32" t="s">
        <v>145</v>
      </c>
      <c r="G333" s="39">
        <v>4056</v>
      </c>
      <c r="H333" s="39"/>
      <c r="I333" s="39">
        <v>90</v>
      </c>
      <c r="J333" s="39"/>
      <c r="K333" s="39"/>
      <c r="L333" s="39">
        <f>G333-H333+I333</f>
        <v>4146</v>
      </c>
      <c r="M333" s="21"/>
      <c r="N333" s="39"/>
      <c r="O333" s="223"/>
    </row>
    <row r="334" spans="1:15" ht="51" customHeight="1" thickBot="1">
      <c r="A334" s="5" t="s">
        <v>627</v>
      </c>
      <c r="B334" s="5">
        <v>1</v>
      </c>
      <c r="C334" s="5">
        <v>1</v>
      </c>
      <c r="D334" s="5"/>
      <c r="E334" s="52" t="s">
        <v>143</v>
      </c>
      <c r="F334" s="32" t="s">
        <v>145</v>
      </c>
      <c r="G334" s="39">
        <v>4056</v>
      </c>
      <c r="H334" s="39"/>
      <c r="I334" s="39">
        <v>90</v>
      </c>
      <c r="J334" s="39"/>
      <c r="K334" s="39"/>
      <c r="L334" s="39">
        <f>G334-H334+I334</f>
        <v>4146</v>
      </c>
      <c r="M334" s="9"/>
      <c r="N334" s="39"/>
      <c r="O334" s="223"/>
    </row>
    <row r="335" spans="1:13" ht="25.5" customHeight="1" thickTop="1">
      <c r="A335" s="113"/>
      <c r="B335" s="113"/>
      <c r="C335" s="113"/>
      <c r="D335" s="113"/>
      <c r="E335" s="114"/>
      <c r="F335" s="128" t="s">
        <v>275</v>
      </c>
      <c r="G335" s="129">
        <f aca="true" t="shared" si="14" ref="G335:L335">SUM(G328:G334)</f>
        <v>31522.5</v>
      </c>
      <c r="H335" s="129">
        <f t="shared" si="14"/>
        <v>595</v>
      </c>
      <c r="I335" s="129">
        <f t="shared" si="14"/>
        <v>360</v>
      </c>
      <c r="J335" s="129">
        <f t="shared" si="14"/>
        <v>0</v>
      </c>
      <c r="K335" s="129">
        <f t="shared" si="14"/>
        <v>0</v>
      </c>
      <c r="L335" s="129">
        <f t="shared" si="14"/>
        <v>31287.5</v>
      </c>
      <c r="M335" s="131"/>
    </row>
    <row r="336" spans="1:13" ht="15" customHeight="1">
      <c r="A336" s="252" t="s">
        <v>278</v>
      </c>
      <c r="B336" s="252"/>
      <c r="C336" s="252"/>
      <c r="D336" s="252"/>
      <c r="E336" s="252"/>
      <c r="F336" s="252"/>
      <c r="G336" s="252"/>
      <c r="H336" s="252"/>
      <c r="I336" s="252"/>
      <c r="J336" s="252"/>
      <c r="K336" s="252"/>
      <c r="L336" s="252"/>
      <c r="M336" s="252"/>
    </row>
    <row r="337" spans="1:13" ht="24.75" customHeight="1">
      <c r="A337" s="51" t="s">
        <v>8</v>
      </c>
      <c r="B337" s="47" t="s">
        <v>37</v>
      </c>
      <c r="C337" s="47" t="s">
        <v>31</v>
      </c>
      <c r="D337" s="47" t="s">
        <v>32</v>
      </c>
      <c r="E337" s="51" t="s">
        <v>0</v>
      </c>
      <c r="F337" s="51" t="s">
        <v>1</v>
      </c>
      <c r="G337" s="51" t="s">
        <v>2</v>
      </c>
      <c r="H337" s="51" t="s">
        <v>3</v>
      </c>
      <c r="I337" s="51" t="s">
        <v>4</v>
      </c>
      <c r="J337" s="87" t="s">
        <v>100</v>
      </c>
      <c r="K337" s="203" t="s">
        <v>395</v>
      </c>
      <c r="L337" s="51" t="s">
        <v>5</v>
      </c>
      <c r="M337" s="51" t="s">
        <v>6</v>
      </c>
    </row>
    <row r="338" spans="1:15" ht="40.5" customHeight="1" thickBot="1">
      <c r="A338" s="5" t="s">
        <v>628</v>
      </c>
      <c r="B338" s="13">
        <v>1</v>
      </c>
      <c r="C338" s="13">
        <v>1</v>
      </c>
      <c r="D338" s="47"/>
      <c r="E338" s="30" t="s">
        <v>330</v>
      </c>
      <c r="F338" s="31" t="s">
        <v>235</v>
      </c>
      <c r="G338" s="36">
        <v>4838</v>
      </c>
      <c r="H338" s="36">
        <v>175</v>
      </c>
      <c r="I338" s="36"/>
      <c r="J338" s="36"/>
      <c r="K338" s="36"/>
      <c r="L338" s="39">
        <f>G338-H338+I338</f>
        <v>4663</v>
      </c>
      <c r="M338" s="101"/>
      <c r="N338" s="36"/>
      <c r="O338" s="223"/>
    </row>
    <row r="339" spans="1:15" ht="40.5" customHeight="1" thickBot="1">
      <c r="A339" s="5" t="s">
        <v>629</v>
      </c>
      <c r="B339" s="5">
        <v>1</v>
      </c>
      <c r="C339" s="5">
        <v>1</v>
      </c>
      <c r="D339" s="5"/>
      <c r="E339" s="30" t="s">
        <v>146</v>
      </c>
      <c r="F339" s="35" t="s">
        <v>148</v>
      </c>
      <c r="G339" s="39">
        <v>3875</v>
      </c>
      <c r="H339" s="39"/>
      <c r="I339" s="39">
        <v>90</v>
      </c>
      <c r="J339" s="39"/>
      <c r="K339" s="39"/>
      <c r="L339" s="39">
        <f>G339-H339+I339</f>
        <v>3965</v>
      </c>
      <c r="M339" s="14"/>
      <c r="N339" s="39"/>
      <c r="O339" s="223"/>
    </row>
    <row r="340" spans="1:15" ht="40.5" customHeight="1" thickBot="1">
      <c r="A340" s="5" t="s">
        <v>630</v>
      </c>
      <c r="B340" s="5">
        <v>1</v>
      </c>
      <c r="C340" s="5">
        <v>1</v>
      </c>
      <c r="D340" s="5"/>
      <c r="E340" s="30" t="s">
        <v>147</v>
      </c>
      <c r="F340" s="32" t="s">
        <v>56</v>
      </c>
      <c r="G340" s="39">
        <v>3314</v>
      </c>
      <c r="H340" s="39"/>
      <c r="I340" s="39">
        <v>111</v>
      </c>
      <c r="J340" s="39"/>
      <c r="K340" s="39"/>
      <c r="L340" s="39">
        <f>G340-H340+I340</f>
        <v>3425</v>
      </c>
      <c r="M340" s="12"/>
      <c r="N340" s="39"/>
      <c r="O340" s="223"/>
    </row>
    <row r="341" spans="1:13" ht="25.5" customHeight="1" thickTop="1">
      <c r="A341" s="113"/>
      <c r="B341" s="113"/>
      <c r="C341" s="113"/>
      <c r="D341" s="113"/>
      <c r="E341" s="114"/>
      <c r="F341" s="128" t="s">
        <v>275</v>
      </c>
      <c r="G341" s="129">
        <f>SUM(G338:G340)</f>
        <v>12027</v>
      </c>
      <c r="H341" s="129">
        <f>SUM(H338:H340)</f>
        <v>175</v>
      </c>
      <c r="I341" s="129">
        <f>SUM(I338:I340)</f>
        <v>201</v>
      </c>
      <c r="J341" s="129">
        <f>SUM(J338:J340)</f>
        <v>0</v>
      </c>
      <c r="K341" s="129">
        <f>SUM(K338:K340)</f>
        <v>0</v>
      </c>
      <c r="L341" s="129">
        <f>SUM(L338:L340)</f>
        <v>12053</v>
      </c>
      <c r="M341" s="125"/>
    </row>
    <row r="342" spans="1:13" ht="15" customHeight="1">
      <c r="A342" s="253" t="s">
        <v>279</v>
      </c>
      <c r="B342" s="253"/>
      <c r="C342" s="253"/>
      <c r="D342" s="253"/>
      <c r="E342" s="253"/>
      <c r="F342" s="253"/>
      <c r="G342" s="253"/>
      <c r="H342" s="253"/>
      <c r="I342" s="253"/>
      <c r="J342" s="253"/>
      <c r="K342" s="253"/>
      <c r="L342" s="253"/>
      <c r="M342" s="253"/>
    </row>
    <row r="343" spans="1:13" ht="24.75" customHeight="1">
      <c r="A343" s="51" t="s">
        <v>8</v>
      </c>
      <c r="B343" s="47" t="s">
        <v>37</v>
      </c>
      <c r="C343" s="47" t="s">
        <v>31</v>
      </c>
      <c r="D343" s="47" t="s">
        <v>32</v>
      </c>
      <c r="E343" s="51" t="s">
        <v>0</v>
      </c>
      <c r="F343" s="51" t="s">
        <v>1</v>
      </c>
      <c r="G343" s="51" t="s">
        <v>2</v>
      </c>
      <c r="H343" s="51" t="s">
        <v>3</v>
      </c>
      <c r="I343" s="51" t="s">
        <v>4</v>
      </c>
      <c r="J343" s="87" t="s">
        <v>100</v>
      </c>
      <c r="K343" s="203" t="s">
        <v>395</v>
      </c>
      <c r="L343" s="51" t="s">
        <v>5</v>
      </c>
      <c r="M343" s="51" t="s">
        <v>6</v>
      </c>
    </row>
    <row r="344" spans="1:15" ht="49.5" customHeight="1" thickBot="1">
      <c r="A344" s="5" t="s">
        <v>631</v>
      </c>
      <c r="B344" s="5">
        <v>1</v>
      </c>
      <c r="C344" s="5">
        <v>1</v>
      </c>
      <c r="D344" s="5"/>
      <c r="E344" s="86" t="s">
        <v>155</v>
      </c>
      <c r="F344" s="32" t="s">
        <v>152</v>
      </c>
      <c r="G344" s="39">
        <v>3597</v>
      </c>
      <c r="H344" s="39"/>
      <c r="I344" s="39">
        <v>90</v>
      </c>
      <c r="J344" s="39"/>
      <c r="K344" s="39"/>
      <c r="L344" s="39">
        <f aca="true" t="shared" si="15" ref="L344:L357">G344-H344+I344</f>
        <v>3687</v>
      </c>
      <c r="M344" s="19"/>
      <c r="N344" s="39"/>
      <c r="O344" s="223"/>
    </row>
    <row r="345" spans="1:15" ht="49.5" customHeight="1" thickBot="1">
      <c r="A345" s="5" t="s">
        <v>632</v>
      </c>
      <c r="B345" s="5">
        <v>1</v>
      </c>
      <c r="C345" s="5">
        <v>1</v>
      </c>
      <c r="D345" s="5"/>
      <c r="E345" s="86" t="s">
        <v>157</v>
      </c>
      <c r="F345" s="32" t="s">
        <v>152</v>
      </c>
      <c r="G345" s="39">
        <v>3597</v>
      </c>
      <c r="H345" s="39"/>
      <c r="I345" s="39">
        <v>90</v>
      </c>
      <c r="J345" s="39"/>
      <c r="K345" s="39"/>
      <c r="L345" s="39">
        <f t="shared" si="15"/>
        <v>3687</v>
      </c>
      <c r="M345" s="104"/>
      <c r="N345" s="39"/>
      <c r="O345" s="223"/>
    </row>
    <row r="346" spans="1:15" ht="49.5" customHeight="1" thickBot="1">
      <c r="A346" s="5" t="s">
        <v>633</v>
      </c>
      <c r="B346" s="5">
        <v>1</v>
      </c>
      <c r="C346" s="5">
        <v>1</v>
      </c>
      <c r="D346" s="5"/>
      <c r="E346" s="86" t="s">
        <v>158</v>
      </c>
      <c r="F346" s="32" t="s">
        <v>152</v>
      </c>
      <c r="G346" s="39">
        <v>3597</v>
      </c>
      <c r="H346" s="39"/>
      <c r="I346" s="39">
        <v>90</v>
      </c>
      <c r="J346" s="39"/>
      <c r="K346" s="39"/>
      <c r="L346" s="39">
        <f t="shared" si="15"/>
        <v>3687</v>
      </c>
      <c r="M346" s="104"/>
      <c r="N346" s="39"/>
      <c r="O346" s="223"/>
    </row>
    <row r="347" spans="1:15" ht="49.5" customHeight="1" thickBot="1">
      <c r="A347" s="5" t="s">
        <v>634</v>
      </c>
      <c r="B347" s="5">
        <v>1</v>
      </c>
      <c r="C347" s="5">
        <v>1</v>
      </c>
      <c r="D347" s="5"/>
      <c r="E347" s="86" t="s">
        <v>159</v>
      </c>
      <c r="F347" s="32" t="s">
        <v>124</v>
      </c>
      <c r="G347" s="39">
        <v>3833</v>
      </c>
      <c r="H347" s="39"/>
      <c r="I347" s="39">
        <v>90</v>
      </c>
      <c r="J347" s="39"/>
      <c r="K347" s="39"/>
      <c r="L347" s="39">
        <f t="shared" si="15"/>
        <v>3923</v>
      </c>
      <c r="M347" s="104"/>
      <c r="N347" s="39"/>
      <c r="O347" s="223"/>
    </row>
    <row r="348" spans="1:15" ht="49.5" customHeight="1" thickBot="1">
      <c r="A348" s="5" t="s">
        <v>635</v>
      </c>
      <c r="B348" s="5">
        <v>1</v>
      </c>
      <c r="C348" s="5">
        <v>1</v>
      </c>
      <c r="D348" s="5"/>
      <c r="E348" s="86" t="s">
        <v>160</v>
      </c>
      <c r="F348" s="32" t="s">
        <v>152</v>
      </c>
      <c r="G348" s="39">
        <v>3597</v>
      </c>
      <c r="H348" s="39"/>
      <c r="I348" s="39">
        <v>90</v>
      </c>
      <c r="J348" s="39"/>
      <c r="K348" s="39"/>
      <c r="L348" s="39">
        <f t="shared" si="15"/>
        <v>3687</v>
      </c>
      <c r="M348" s="104"/>
      <c r="N348" s="39"/>
      <c r="O348" s="223"/>
    </row>
    <row r="349" spans="1:15" ht="49.5" customHeight="1" thickBot="1">
      <c r="A349" s="5" t="s">
        <v>636</v>
      </c>
      <c r="B349" s="5">
        <v>1</v>
      </c>
      <c r="C349" s="5">
        <v>1</v>
      </c>
      <c r="D349" s="5"/>
      <c r="E349" s="98" t="s">
        <v>161</v>
      </c>
      <c r="F349" s="32" t="s">
        <v>152</v>
      </c>
      <c r="G349" s="39">
        <v>3597</v>
      </c>
      <c r="H349" s="39"/>
      <c r="I349" s="39">
        <v>90</v>
      </c>
      <c r="J349" s="39"/>
      <c r="K349" s="39"/>
      <c r="L349" s="39">
        <f t="shared" si="15"/>
        <v>3687</v>
      </c>
      <c r="M349" s="104"/>
      <c r="N349" s="39"/>
      <c r="O349" s="223"/>
    </row>
    <row r="350" spans="1:15" ht="49.5" customHeight="1" thickBot="1">
      <c r="A350" s="5" t="s">
        <v>637</v>
      </c>
      <c r="B350" s="5">
        <v>1</v>
      </c>
      <c r="C350" s="5">
        <v>1</v>
      </c>
      <c r="D350" s="5"/>
      <c r="E350" s="99" t="s">
        <v>162</v>
      </c>
      <c r="F350" s="32" t="s">
        <v>152</v>
      </c>
      <c r="G350" s="39">
        <v>3597</v>
      </c>
      <c r="H350" s="97"/>
      <c r="I350" s="39">
        <v>90</v>
      </c>
      <c r="J350" s="39"/>
      <c r="K350" s="39"/>
      <c r="L350" s="39">
        <f t="shared" si="15"/>
        <v>3687</v>
      </c>
      <c r="M350" s="104"/>
      <c r="N350" s="39"/>
      <c r="O350" s="223"/>
    </row>
    <row r="351" spans="1:15" ht="49.5" customHeight="1" thickBot="1">
      <c r="A351" s="5" t="s">
        <v>638</v>
      </c>
      <c r="B351" s="5">
        <v>1</v>
      </c>
      <c r="C351" s="5">
        <v>1</v>
      </c>
      <c r="D351" s="5"/>
      <c r="E351" s="42" t="s">
        <v>163</v>
      </c>
      <c r="F351" s="32" t="s">
        <v>152</v>
      </c>
      <c r="G351" s="39">
        <v>3597</v>
      </c>
      <c r="H351" s="39"/>
      <c r="I351" s="39">
        <v>90</v>
      </c>
      <c r="J351" s="39"/>
      <c r="K351" s="39"/>
      <c r="L351" s="39">
        <f t="shared" si="15"/>
        <v>3687</v>
      </c>
      <c r="M351" s="104"/>
      <c r="N351" s="39"/>
      <c r="O351" s="223"/>
    </row>
    <row r="352" spans="1:15" ht="49.5" customHeight="1" thickBot="1">
      <c r="A352" s="5" t="s">
        <v>639</v>
      </c>
      <c r="B352" s="5">
        <v>1</v>
      </c>
      <c r="C352" s="5">
        <v>1</v>
      </c>
      <c r="D352" s="5"/>
      <c r="E352" s="42" t="s">
        <v>469</v>
      </c>
      <c r="F352" s="32" t="s">
        <v>152</v>
      </c>
      <c r="G352" s="39">
        <v>2730</v>
      </c>
      <c r="H352" s="39"/>
      <c r="I352" s="39">
        <v>165</v>
      </c>
      <c r="J352" s="39"/>
      <c r="K352" s="39"/>
      <c r="L352" s="39">
        <f t="shared" si="15"/>
        <v>2895</v>
      </c>
      <c r="M352" s="104"/>
      <c r="N352" s="39"/>
      <c r="O352" s="223"/>
    </row>
    <row r="353" spans="1:15" ht="49.5" customHeight="1" thickBot="1">
      <c r="A353" s="5" t="s">
        <v>640</v>
      </c>
      <c r="B353" s="5">
        <v>1</v>
      </c>
      <c r="C353" s="5">
        <v>1</v>
      </c>
      <c r="D353" s="5"/>
      <c r="E353" s="30" t="s">
        <v>164</v>
      </c>
      <c r="F353" s="35" t="s">
        <v>153</v>
      </c>
      <c r="G353" s="39">
        <v>3833</v>
      </c>
      <c r="H353" s="39"/>
      <c r="I353" s="39">
        <v>90</v>
      </c>
      <c r="J353" s="39"/>
      <c r="K353" s="39"/>
      <c r="L353" s="39">
        <f t="shared" si="15"/>
        <v>3923</v>
      </c>
      <c r="M353" s="104"/>
      <c r="N353" s="39"/>
      <c r="O353" s="223"/>
    </row>
    <row r="354" spans="1:15" ht="49.5" customHeight="1" thickBot="1">
      <c r="A354" s="5" t="s">
        <v>641</v>
      </c>
      <c r="B354" s="5">
        <v>1</v>
      </c>
      <c r="C354" s="5">
        <v>1</v>
      </c>
      <c r="D354" s="5"/>
      <c r="E354" s="30" t="s">
        <v>166</v>
      </c>
      <c r="F354" s="35" t="s">
        <v>154</v>
      </c>
      <c r="G354" s="39">
        <v>1798</v>
      </c>
      <c r="H354" s="39"/>
      <c r="I354" s="39">
        <v>167</v>
      </c>
      <c r="J354" s="39"/>
      <c r="K354" s="39"/>
      <c r="L354" s="39">
        <f t="shared" si="15"/>
        <v>1965</v>
      </c>
      <c r="M354" s="104"/>
      <c r="N354" s="39"/>
      <c r="O354" s="223"/>
    </row>
    <row r="355" spans="1:15" ht="49.5" customHeight="1" thickBot="1">
      <c r="A355" s="5" t="s">
        <v>642</v>
      </c>
      <c r="B355" s="5">
        <v>1</v>
      </c>
      <c r="C355" s="5">
        <v>1</v>
      </c>
      <c r="D355" s="5"/>
      <c r="E355" s="30" t="s">
        <v>353</v>
      </c>
      <c r="F355" s="32" t="s">
        <v>124</v>
      </c>
      <c r="G355" s="39">
        <v>3833</v>
      </c>
      <c r="H355" s="39"/>
      <c r="I355" s="39">
        <f>I353</f>
        <v>90</v>
      </c>
      <c r="J355" s="39"/>
      <c r="K355" s="39"/>
      <c r="L355" s="39">
        <f t="shared" si="15"/>
        <v>3923</v>
      </c>
      <c r="M355" s="104"/>
      <c r="N355" s="39"/>
      <c r="O355" s="223"/>
    </row>
    <row r="356" spans="1:15" ht="49.5" customHeight="1" thickBot="1">
      <c r="A356" s="5" t="s">
        <v>643</v>
      </c>
      <c r="B356" s="13">
        <v>1</v>
      </c>
      <c r="C356" s="13">
        <v>1</v>
      </c>
      <c r="D356" s="44"/>
      <c r="E356" s="83" t="s">
        <v>180</v>
      </c>
      <c r="F356" s="64" t="s">
        <v>152</v>
      </c>
      <c r="G356" s="43">
        <v>3196</v>
      </c>
      <c r="H356" s="43"/>
      <c r="I356" s="43">
        <v>111</v>
      </c>
      <c r="J356" s="43"/>
      <c r="K356" s="43"/>
      <c r="L356" s="39">
        <f>G356-H356+I356</f>
        <v>3307</v>
      </c>
      <c r="M356" s="17"/>
      <c r="N356" s="43"/>
      <c r="O356" s="223"/>
    </row>
    <row r="357" spans="1:15" ht="49.5" customHeight="1" thickBot="1">
      <c r="A357" s="5" t="s">
        <v>644</v>
      </c>
      <c r="B357" s="5">
        <v>1</v>
      </c>
      <c r="C357" s="5">
        <v>1</v>
      </c>
      <c r="D357" s="5"/>
      <c r="E357" s="30" t="s">
        <v>167</v>
      </c>
      <c r="F357" s="32" t="s">
        <v>124</v>
      </c>
      <c r="G357" s="39">
        <v>3833</v>
      </c>
      <c r="H357" s="39"/>
      <c r="I357" s="39">
        <f>I351</f>
        <v>90</v>
      </c>
      <c r="J357" s="39"/>
      <c r="K357" s="39"/>
      <c r="L357" s="39">
        <f t="shared" si="15"/>
        <v>3923</v>
      </c>
      <c r="M357" s="104"/>
      <c r="N357" s="39"/>
      <c r="O357" s="223"/>
    </row>
    <row r="358" spans="1:15" ht="49.5" customHeight="1" thickBot="1">
      <c r="A358" s="5" t="s">
        <v>645</v>
      </c>
      <c r="B358" s="13">
        <v>1</v>
      </c>
      <c r="C358" s="13">
        <v>1</v>
      </c>
      <c r="D358" s="44"/>
      <c r="E358" s="83" t="s">
        <v>179</v>
      </c>
      <c r="F358" s="81" t="s">
        <v>227</v>
      </c>
      <c r="G358" s="43">
        <v>4906</v>
      </c>
      <c r="H358" s="43">
        <v>175</v>
      </c>
      <c r="I358" s="43"/>
      <c r="J358" s="43"/>
      <c r="K358" s="43"/>
      <c r="L358" s="39">
        <f>G358-H358+I358</f>
        <v>4731</v>
      </c>
      <c r="M358" s="17"/>
      <c r="N358" s="43"/>
      <c r="O358" s="223"/>
    </row>
    <row r="359" spans="1:15" ht="49.5" customHeight="1" thickBot="1">
      <c r="A359" s="5" t="s">
        <v>646</v>
      </c>
      <c r="B359" s="13">
        <v>1</v>
      </c>
      <c r="C359" s="13">
        <v>1</v>
      </c>
      <c r="D359" s="44"/>
      <c r="E359" s="83" t="s">
        <v>297</v>
      </c>
      <c r="F359" s="81" t="s">
        <v>154</v>
      </c>
      <c r="G359" s="43">
        <v>3597</v>
      </c>
      <c r="H359" s="43"/>
      <c r="I359" s="43">
        <v>90</v>
      </c>
      <c r="J359" s="43"/>
      <c r="K359" s="43"/>
      <c r="L359" s="39">
        <f>G359-H359+I359</f>
        <v>3687</v>
      </c>
      <c r="M359" s="17"/>
      <c r="N359" s="43"/>
      <c r="O359" s="223"/>
    </row>
    <row r="360" spans="1:15" ht="49.5" customHeight="1" thickBot="1">
      <c r="A360" s="5" t="s">
        <v>647</v>
      </c>
      <c r="B360" s="13">
        <v>1</v>
      </c>
      <c r="C360" s="13">
        <v>1</v>
      </c>
      <c r="D360" s="44"/>
      <c r="E360" s="83" t="s">
        <v>321</v>
      </c>
      <c r="F360" s="81" t="s">
        <v>322</v>
      </c>
      <c r="G360" s="39">
        <v>2917</v>
      </c>
      <c r="H360" s="39"/>
      <c r="I360" s="39">
        <v>154</v>
      </c>
      <c r="J360" s="43"/>
      <c r="K360" s="43"/>
      <c r="L360" s="39">
        <f>G360-H360+I360</f>
        <v>3071</v>
      </c>
      <c r="M360" s="17"/>
      <c r="N360" s="39"/>
      <c r="O360" s="223"/>
    </row>
    <row r="361" spans="1:15" ht="49.5" customHeight="1" thickBot="1">
      <c r="A361" s="5" t="s">
        <v>648</v>
      </c>
      <c r="B361" s="13">
        <v>1</v>
      </c>
      <c r="C361" s="13">
        <v>1</v>
      </c>
      <c r="D361" s="44"/>
      <c r="E361" s="83" t="s">
        <v>406</v>
      </c>
      <c r="F361" s="81" t="s">
        <v>407</v>
      </c>
      <c r="G361" s="39">
        <v>3260</v>
      </c>
      <c r="H361" s="39"/>
      <c r="I361" s="39">
        <v>95</v>
      </c>
      <c r="J361" s="43"/>
      <c r="K361" s="43"/>
      <c r="L361" s="39">
        <f>G361-H361+I361</f>
        <v>3355</v>
      </c>
      <c r="M361" s="12"/>
      <c r="N361" s="39"/>
      <c r="O361" s="223"/>
    </row>
    <row r="362" spans="1:15" ht="49.5" customHeight="1" thickBot="1">
      <c r="A362" s="5" t="s">
        <v>649</v>
      </c>
      <c r="B362" s="13">
        <v>1</v>
      </c>
      <c r="C362" s="13">
        <v>1</v>
      </c>
      <c r="D362" s="44"/>
      <c r="E362" s="30" t="s">
        <v>411</v>
      </c>
      <c r="F362" s="215" t="s">
        <v>429</v>
      </c>
      <c r="G362" s="39">
        <v>3597</v>
      </c>
      <c r="H362" s="39"/>
      <c r="I362" s="39">
        <v>90</v>
      </c>
      <c r="J362" s="39"/>
      <c r="K362" s="39"/>
      <c r="L362" s="39">
        <f>G362+I362-H362+J362</f>
        <v>3687</v>
      </c>
      <c r="M362" s="17"/>
      <c r="N362" s="39"/>
      <c r="O362" s="223"/>
    </row>
    <row r="363" spans="1:15" ht="49.5" customHeight="1" thickBot="1">
      <c r="A363" s="5" t="s">
        <v>650</v>
      </c>
      <c r="B363" s="13">
        <v>1</v>
      </c>
      <c r="C363" s="13">
        <v>1</v>
      </c>
      <c r="D363" s="44"/>
      <c r="E363" s="30" t="s">
        <v>430</v>
      </c>
      <c r="F363" s="215" t="s">
        <v>429</v>
      </c>
      <c r="G363" s="39">
        <v>3597</v>
      </c>
      <c r="H363" s="39"/>
      <c r="I363" s="39">
        <v>90</v>
      </c>
      <c r="J363" s="39"/>
      <c r="K363" s="39"/>
      <c r="L363" s="39">
        <f>G363+I363-H363+J363</f>
        <v>3687</v>
      </c>
      <c r="M363" s="17"/>
      <c r="N363" s="39"/>
      <c r="O363" s="223"/>
    </row>
    <row r="364" spans="1:15" ht="49.5" customHeight="1" thickBot="1">
      <c r="A364" s="5" t="s">
        <v>651</v>
      </c>
      <c r="B364" s="13">
        <v>1</v>
      </c>
      <c r="C364" s="13">
        <v>1</v>
      </c>
      <c r="D364" s="44"/>
      <c r="E364" s="30" t="s">
        <v>441</v>
      </c>
      <c r="F364" s="215" t="s">
        <v>435</v>
      </c>
      <c r="G364" s="39">
        <v>2800</v>
      </c>
      <c r="H364" s="39"/>
      <c r="I364" s="39">
        <v>115</v>
      </c>
      <c r="J364" s="39"/>
      <c r="K364" s="39"/>
      <c r="L364" s="39">
        <f>G364+I364-H364+J364</f>
        <v>2915</v>
      </c>
      <c r="M364" s="17"/>
      <c r="N364" s="39"/>
      <c r="O364" s="223"/>
    </row>
    <row r="365" spans="1:15" ht="49.5" customHeight="1" thickBot="1">
      <c r="A365" s="5" t="s">
        <v>652</v>
      </c>
      <c r="B365" s="13">
        <v>1</v>
      </c>
      <c r="C365" s="13">
        <v>1</v>
      </c>
      <c r="D365" s="44"/>
      <c r="E365" s="30" t="s">
        <v>464</v>
      </c>
      <c r="F365" s="215" t="s">
        <v>435</v>
      </c>
      <c r="G365" s="39">
        <v>2800</v>
      </c>
      <c r="H365" s="39"/>
      <c r="I365" s="39">
        <v>95</v>
      </c>
      <c r="J365" s="39"/>
      <c r="K365" s="39"/>
      <c r="L365" s="39">
        <f>G365+I365-H365+J365</f>
        <v>2895</v>
      </c>
      <c r="M365" s="17"/>
      <c r="N365" s="39"/>
      <c r="O365" s="223"/>
    </row>
    <row r="366" spans="1:15" ht="49.5" customHeight="1" thickBot="1">
      <c r="A366" s="5" t="s">
        <v>653</v>
      </c>
      <c r="B366" s="13">
        <v>1</v>
      </c>
      <c r="C366" s="13">
        <v>1</v>
      </c>
      <c r="D366" s="44"/>
      <c r="E366" s="30" t="s">
        <v>465</v>
      </c>
      <c r="F366" s="215" t="s">
        <v>435</v>
      </c>
      <c r="G366" s="39">
        <v>2800</v>
      </c>
      <c r="H366" s="39"/>
      <c r="I366" s="39">
        <v>95</v>
      </c>
      <c r="J366" s="39"/>
      <c r="K366" s="39"/>
      <c r="L366" s="39">
        <f>G366+I366-H366+J366</f>
        <v>2895</v>
      </c>
      <c r="M366" s="17"/>
      <c r="N366" s="39"/>
      <c r="O366" s="223"/>
    </row>
    <row r="367" spans="1:13" ht="25.5" customHeight="1" thickTop="1">
      <c r="A367" s="145"/>
      <c r="B367" s="145"/>
      <c r="C367" s="145"/>
      <c r="D367" s="145"/>
      <c r="E367" s="139"/>
      <c r="F367" s="128" t="s">
        <v>275</v>
      </c>
      <c r="G367" s="129">
        <f>SUM(G344:G366)</f>
        <v>78509</v>
      </c>
      <c r="H367" s="129">
        <f>SUM(H344:H366)</f>
        <v>175</v>
      </c>
      <c r="I367" s="129">
        <f>SUM(I344:I366)</f>
        <v>2257</v>
      </c>
      <c r="J367" s="129">
        <f>SUM(J344:J366)</f>
        <v>0</v>
      </c>
      <c r="K367" s="129">
        <f>SUM(K344:K366)</f>
        <v>0</v>
      </c>
      <c r="L367" s="129">
        <f>SUM(L344:L366)</f>
        <v>80591</v>
      </c>
      <c r="M367" s="125"/>
    </row>
    <row r="368" spans="1:13" ht="15" customHeight="1">
      <c r="A368" s="252" t="s">
        <v>280</v>
      </c>
      <c r="B368" s="252"/>
      <c r="C368" s="252"/>
      <c r="D368" s="252"/>
      <c r="E368" s="252"/>
      <c r="F368" s="252"/>
      <c r="G368" s="252"/>
      <c r="H368" s="252"/>
      <c r="I368" s="252"/>
      <c r="J368" s="252"/>
      <c r="K368" s="252"/>
      <c r="L368" s="252"/>
      <c r="M368" s="252"/>
    </row>
    <row r="369" spans="1:13" ht="24.75" customHeight="1">
      <c r="A369" s="51" t="s">
        <v>8</v>
      </c>
      <c r="B369" s="47" t="s">
        <v>37</v>
      </c>
      <c r="C369" s="47" t="s">
        <v>31</v>
      </c>
      <c r="D369" s="47" t="s">
        <v>32</v>
      </c>
      <c r="E369" s="51" t="s">
        <v>0</v>
      </c>
      <c r="F369" s="51" t="s">
        <v>1</v>
      </c>
      <c r="G369" s="51" t="s">
        <v>2</v>
      </c>
      <c r="H369" s="51" t="s">
        <v>3</v>
      </c>
      <c r="I369" s="51" t="s">
        <v>4</v>
      </c>
      <c r="J369" s="87" t="s">
        <v>100</v>
      </c>
      <c r="K369" s="203" t="s">
        <v>395</v>
      </c>
      <c r="L369" s="51" t="s">
        <v>5</v>
      </c>
      <c r="M369" s="51" t="s">
        <v>6</v>
      </c>
    </row>
    <row r="370" spans="1:15" ht="45" customHeight="1" thickBot="1">
      <c r="A370" s="13" t="s">
        <v>654</v>
      </c>
      <c r="B370" s="5">
        <v>1</v>
      </c>
      <c r="C370" s="5">
        <v>1</v>
      </c>
      <c r="D370" s="5"/>
      <c r="E370" s="30" t="s">
        <v>185</v>
      </c>
      <c r="F370" s="31" t="s">
        <v>228</v>
      </c>
      <c r="G370" s="39">
        <v>5110</v>
      </c>
      <c r="H370" s="39">
        <v>175</v>
      </c>
      <c r="I370" s="39"/>
      <c r="J370" s="39"/>
      <c r="K370" s="39"/>
      <c r="L370" s="39">
        <f aca="true" t="shared" si="16" ref="L370:L376">G370-H370+I370</f>
        <v>4935</v>
      </c>
      <c r="M370" s="101"/>
      <c r="N370" s="39"/>
      <c r="O370" s="223"/>
    </row>
    <row r="371" spans="1:15" ht="45" customHeight="1" thickBot="1">
      <c r="A371" s="13" t="s">
        <v>655</v>
      </c>
      <c r="B371" s="13">
        <v>1</v>
      </c>
      <c r="C371" s="13">
        <v>1</v>
      </c>
      <c r="D371" s="13"/>
      <c r="E371" s="86" t="s">
        <v>177</v>
      </c>
      <c r="F371" s="91" t="s">
        <v>169</v>
      </c>
      <c r="G371" s="39">
        <v>3597</v>
      </c>
      <c r="H371" s="39"/>
      <c r="I371" s="39">
        <v>90</v>
      </c>
      <c r="J371" s="39"/>
      <c r="K371" s="39"/>
      <c r="L371" s="39">
        <f t="shared" si="16"/>
        <v>3687</v>
      </c>
      <c r="M371" s="102"/>
      <c r="N371" s="39"/>
      <c r="O371" s="223"/>
    </row>
    <row r="372" spans="1:15" ht="45" customHeight="1" thickBot="1">
      <c r="A372" s="13" t="s">
        <v>656</v>
      </c>
      <c r="B372" s="5">
        <v>1</v>
      </c>
      <c r="C372" s="5">
        <v>1</v>
      </c>
      <c r="D372" s="5"/>
      <c r="E372" s="30" t="s">
        <v>183</v>
      </c>
      <c r="F372" s="91" t="s">
        <v>169</v>
      </c>
      <c r="G372" s="39">
        <v>3597</v>
      </c>
      <c r="H372" s="100"/>
      <c r="I372" s="100">
        <v>90</v>
      </c>
      <c r="J372" s="100"/>
      <c r="K372" s="100"/>
      <c r="L372" s="39">
        <f t="shared" si="16"/>
        <v>3687</v>
      </c>
      <c r="M372" s="101"/>
      <c r="N372" s="39"/>
      <c r="O372" s="223"/>
    </row>
    <row r="373" spans="1:15" ht="45" customHeight="1" thickBot="1">
      <c r="A373" s="13" t="s">
        <v>657</v>
      </c>
      <c r="B373" s="5">
        <v>1</v>
      </c>
      <c r="C373" s="5">
        <v>1</v>
      </c>
      <c r="D373" s="5"/>
      <c r="E373" s="30" t="s">
        <v>195</v>
      </c>
      <c r="F373" s="91" t="s">
        <v>169</v>
      </c>
      <c r="G373" s="39">
        <v>3926</v>
      </c>
      <c r="H373" s="39">
        <v>95</v>
      </c>
      <c r="I373" s="53"/>
      <c r="J373" s="53"/>
      <c r="K373" s="53"/>
      <c r="L373" s="39">
        <f t="shared" si="16"/>
        <v>3831</v>
      </c>
      <c r="M373" s="102"/>
      <c r="N373" s="39"/>
      <c r="O373" s="223"/>
    </row>
    <row r="374" spans="1:15" ht="45" customHeight="1" thickBot="1">
      <c r="A374" s="13" t="s">
        <v>658</v>
      </c>
      <c r="B374" s="13">
        <v>1</v>
      </c>
      <c r="C374" s="13">
        <v>1</v>
      </c>
      <c r="D374" s="13"/>
      <c r="E374" s="86" t="s">
        <v>173</v>
      </c>
      <c r="F374" s="31" t="s">
        <v>229</v>
      </c>
      <c r="G374" s="39">
        <v>3597</v>
      </c>
      <c r="H374" s="97"/>
      <c r="I374" s="97">
        <v>90</v>
      </c>
      <c r="J374" s="97"/>
      <c r="K374" s="97"/>
      <c r="L374" s="39">
        <f t="shared" si="16"/>
        <v>3687</v>
      </c>
      <c r="M374" s="102"/>
      <c r="N374" s="39"/>
      <c r="O374" s="223"/>
    </row>
    <row r="375" spans="1:15" ht="45" customHeight="1" thickBot="1">
      <c r="A375" s="13" t="s">
        <v>659</v>
      </c>
      <c r="B375" s="5">
        <v>1</v>
      </c>
      <c r="C375" s="5">
        <v>1</v>
      </c>
      <c r="D375" s="5"/>
      <c r="E375" s="30" t="s">
        <v>190</v>
      </c>
      <c r="F375" s="40" t="s">
        <v>124</v>
      </c>
      <c r="G375" s="39">
        <v>5880</v>
      </c>
      <c r="H375" s="39">
        <v>210</v>
      </c>
      <c r="I375" s="39"/>
      <c r="J375" s="39"/>
      <c r="K375" s="39"/>
      <c r="L375" s="39">
        <f t="shared" si="16"/>
        <v>5670</v>
      </c>
      <c r="M375" s="102"/>
      <c r="N375" s="39"/>
      <c r="O375" s="223"/>
    </row>
    <row r="376" spans="1:15" ht="45" customHeight="1" thickBot="1">
      <c r="A376" s="13" t="s">
        <v>660</v>
      </c>
      <c r="B376" s="5">
        <v>1</v>
      </c>
      <c r="C376" s="5">
        <v>1</v>
      </c>
      <c r="D376" s="5"/>
      <c r="E376" s="30" t="s">
        <v>194</v>
      </c>
      <c r="F376" s="40" t="s">
        <v>124</v>
      </c>
      <c r="G376" s="39">
        <v>5164</v>
      </c>
      <c r="H376" s="39">
        <v>175</v>
      </c>
      <c r="I376" s="53"/>
      <c r="J376" s="53"/>
      <c r="K376" s="53"/>
      <c r="L376" s="39">
        <f t="shared" si="16"/>
        <v>4989</v>
      </c>
      <c r="M376" s="102"/>
      <c r="N376" s="39"/>
      <c r="O376" s="223"/>
    </row>
    <row r="377" spans="1:15" s="10" customFormat="1" ht="45" customHeight="1" thickBot="1">
      <c r="A377" s="13" t="s">
        <v>661</v>
      </c>
      <c r="B377" s="13">
        <v>1</v>
      </c>
      <c r="C377" s="13">
        <v>1</v>
      </c>
      <c r="D377" s="13"/>
      <c r="E377" s="86" t="s">
        <v>171</v>
      </c>
      <c r="F377" s="168" t="s">
        <v>313</v>
      </c>
      <c r="G377" s="39">
        <v>5308</v>
      </c>
      <c r="H377" s="39">
        <v>175</v>
      </c>
      <c r="I377" s="39"/>
      <c r="J377" s="39"/>
      <c r="K377" s="39"/>
      <c r="L377" s="39">
        <f>G377-H377+I377</f>
        <v>5133</v>
      </c>
      <c r="M377" s="101"/>
      <c r="N377" s="39"/>
      <c r="O377" s="223"/>
    </row>
    <row r="378" spans="1:15" s="10" customFormat="1" ht="45" customHeight="1" thickBot="1">
      <c r="A378" s="13" t="s">
        <v>662</v>
      </c>
      <c r="B378" s="13">
        <v>1</v>
      </c>
      <c r="C378" s="13">
        <v>1</v>
      </c>
      <c r="D378" s="13"/>
      <c r="E378" s="86" t="s">
        <v>174</v>
      </c>
      <c r="F378" s="167" t="s">
        <v>170</v>
      </c>
      <c r="G378" s="39">
        <v>3597</v>
      </c>
      <c r="H378" s="39"/>
      <c r="I378" s="39">
        <v>90</v>
      </c>
      <c r="J378" s="39"/>
      <c r="K378" s="39"/>
      <c r="L378" s="39">
        <f>G378-H378+I378</f>
        <v>3687</v>
      </c>
      <c r="M378" s="102"/>
      <c r="N378" s="39"/>
      <c r="O378" s="223"/>
    </row>
    <row r="379" spans="1:15" s="10" customFormat="1" ht="45" customHeight="1" thickBot="1">
      <c r="A379" s="13" t="s">
        <v>663</v>
      </c>
      <c r="B379" s="13">
        <v>1</v>
      </c>
      <c r="C379" s="13">
        <v>1</v>
      </c>
      <c r="D379" s="13"/>
      <c r="E379" s="86" t="s">
        <v>175</v>
      </c>
      <c r="F379" s="91" t="s">
        <v>169</v>
      </c>
      <c r="G379" s="39">
        <v>3499</v>
      </c>
      <c r="H379" s="39"/>
      <c r="I379" s="39">
        <v>90</v>
      </c>
      <c r="J379" s="39"/>
      <c r="K379" s="39"/>
      <c r="L379" s="39">
        <f>G379-H379+I379</f>
        <v>3589</v>
      </c>
      <c r="M379" s="102"/>
      <c r="N379" s="39"/>
      <c r="O379" s="223"/>
    </row>
    <row r="380" spans="1:15" s="10" customFormat="1" ht="45" customHeight="1" thickBot="1">
      <c r="A380" s="13" t="s">
        <v>664</v>
      </c>
      <c r="B380" s="13">
        <v>1</v>
      </c>
      <c r="C380" s="13">
        <v>1</v>
      </c>
      <c r="D380" s="13"/>
      <c r="E380" s="86" t="s">
        <v>176</v>
      </c>
      <c r="F380" s="91" t="s">
        <v>230</v>
      </c>
      <c r="G380" s="39">
        <v>3597</v>
      </c>
      <c r="H380" s="39"/>
      <c r="I380" s="39">
        <v>90</v>
      </c>
      <c r="J380" s="39"/>
      <c r="K380" s="39"/>
      <c r="L380" s="39">
        <f>G380-H380+I380</f>
        <v>3687</v>
      </c>
      <c r="M380" s="102"/>
      <c r="N380" s="39"/>
      <c r="O380" s="223"/>
    </row>
    <row r="381" spans="1:15" s="10" customFormat="1" ht="45" customHeight="1" thickBot="1">
      <c r="A381" s="13" t="s">
        <v>665</v>
      </c>
      <c r="B381" s="5">
        <v>1</v>
      </c>
      <c r="C381" s="5">
        <v>1</v>
      </c>
      <c r="D381" s="5"/>
      <c r="E381" s="30" t="s">
        <v>188</v>
      </c>
      <c r="F381" s="40" t="s">
        <v>124</v>
      </c>
      <c r="G381" s="39">
        <v>4906</v>
      </c>
      <c r="H381" s="39">
        <v>175</v>
      </c>
      <c r="I381" s="39"/>
      <c r="J381" s="39"/>
      <c r="K381" s="39"/>
      <c r="L381" s="39">
        <f>G381-H381+I381</f>
        <v>4731</v>
      </c>
      <c r="M381" s="102"/>
      <c r="N381" s="39"/>
      <c r="O381" s="223"/>
    </row>
    <row r="382" spans="1:15" s="10" customFormat="1" ht="45" customHeight="1" thickBot="1">
      <c r="A382" s="13" t="s">
        <v>666</v>
      </c>
      <c r="B382" s="5">
        <v>1</v>
      </c>
      <c r="C382" s="5">
        <v>1</v>
      </c>
      <c r="D382" s="5"/>
      <c r="E382" s="30" t="s">
        <v>431</v>
      </c>
      <c r="F382" s="40" t="s">
        <v>394</v>
      </c>
      <c r="G382" s="39">
        <v>2782</v>
      </c>
      <c r="H382" s="39"/>
      <c r="I382" s="39">
        <v>150</v>
      </c>
      <c r="J382" s="39"/>
      <c r="K382" s="39"/>
      <c r="L382" s="39">
        <f>G382-H382+I382</f>
        <v>2932</v>
      </c>
      <c r="M382" s="102"/>
      <c r="N382" s="39"/>
      <c r="O382" s="223"/>
    </row>
    <row r="383" spans="1:15" s="10" customFormat="1" ht="45" customHeight="1" thickBot="1">
      <c r="A383" s="13" t="s">
        <v>667</v>
      </c>
      <c r="B383" s="5">
        <v>1</v>
      </c>
      <c r="C383" s="5">
        <v>1</v>
      </c>
      <c r="D383" s="5"/>
      <c r="E383" s="30" t="s">
        <v>432</v>
      </c>
      <c r="F383" s="215" t="s">
        <v>394</v>
      </c>
      <c r="G383" s="39">
        <v>3654</v>
      </c>
      <c r="H383" s="39"/>
      <c r="I383" s="39">
        <v>120</v>
      </c>
      <c r="J383" s="39"/>
      <c r="K383" s="39"/>
      <c r="L383" s="39">
        <f>G383+I383-H383+J383</f>
        <v>3774</v>
      </c>
      <c r="M383" s="102"/>
      <c r="N383" s="39"/>
      <c r="O383" s="223"/>
    </row>
    <row r="384" spans="1:15" s="10" customFormat="1" ht="45" customHeight="1" thickBot="1">
      <c r="A384" s="13" t="s">
        <v>668</v>
      </c>
      <c r="B384" s="5">
        <v>1</v>
      </c>
      <c r="C384" s="5">
        <v>1</v>
      </c>
      <c r="D384" s="5"/>
      <c r="E384" s="86" t="s">
        <v>118</v>
      </c>
      <c r="F384" s="233" t="s">
        <v>412</v>
      </c>
      <c r="G384" s="39">
        <v>3926</v>
      </c>
      <c r="H384" s="77">
        <v>95</v>
      </c>
      <c r="I384" s="39"/>
      <c r="J384" s="39"/>
      <c r="K384" s="39"/>
      <c r="L384" s="39">
        <f>G384-H384+I384+J384+K384</f>
        <v>3831</v>
      </c>
      <c r="M384" s="45"/>
      <c r="N384" s="39"/>
      <c r="O384" s="223"/>
    </row>
    <row r="385" spans="1:13" s="10" customFormat="1" ht="25.5" customHeight="1" thickTop="1">
      <c r="A385" s="113"/>
      <c r="B385" s="113"/>
      <c r="C385" s="113"/>
      <c r="D385" s="113"/>
      <c r="E385" s="114"/>
      <c r="F385" s="128" t="s">
        <v>275</v>
      </c>
      <c r="G385" s="129">
        <f aca="true" t="shared" si="17" ref="G385:L385">SUM(G370:G384)</f>
        <v>62140</v>
      </c>
      <c r="H385" s="129">
        <f t="shared" si="17"/>
        <v>1100</v>
      </c>
      <c r="I385" s="129">
        <f t="shared" si="17"/>
        <v>810</v>
      </c>
      <c r="J385" s="129">
        <f t="shared" si="17"/>
        <v>0</v>
      </c>
      <c r="K385" s="129">
        <f t="shared" si="17"/>
        <v>0</v>
      </c>
      <c r="L385" s="129">
        <f t="shared" si="17"/>
        <v>61850</v>
      </c>
      <c r="M385" s="135"/>
    </row>
    <row r="386" spans="1:13" s="10" customFormat="1" ht="15" customHeight="1">
      <c r="A386" s="251" t="s">
        <v>281</v>
      </c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</row>
    <row r="387" spans="1:13" s="10" customFormat="1" ht="24.75" customHeight="1">
      <c r="A387" s="51" t="s">
        <v>8</v>
      </c>
      <c r="B387" s="47" t="s">
        <v>37</v>
      </c>
      <c r="C387" s="47" t="s">
        <v>31</v>
      </c>
      <c r="D387" s="47" t="s">
        <v>32</v>
      </c>
      <c r="E387" s="51" t="s">
        <v>0</v>
      </c>
      <c r="F387" s="51" t="s">
        <v>1</v>
      </c>
      <c r="G387" s="51" t="s">
        <v>2</v>
      </c>
      <c r="H387" s="51" t="s">
        <v>3</v>
      </c>
      <c r="I387" s="51" t="s">
        <v>4</v>
      </c>
      <c r="J387" s="87" t="s">
        <v>100</v>
      </c>
      <c r="K387" s="203" t="s">
        <v>395</v>
      </c>
      <c r="L387" s="51" t="s">
        <v>5</v>
      </c>
      <c r="M387" s="51" t="s">
        <v>6</v>
      </c>
    </row>
    <row r="388" spans="1:15" s="10" customFormat="1" ht="51" customHeight="1" thickBot="1">
      <c r="A388" s="5" t="s">
        <v>669</v>
      </c>
      <c r="B388" s="5">
        <v>1</v>
      </c>
      <c r="C388" s="5">
        <v>1</v>
      </c>
      <c r="D388" s="5"/>
      <c r="E388" s="30" t="s">
        <v>184</v>
      </c>
      <c r="F388" s="31" t="s">
        <v>181</v>
      </c>
      <c r="G388" s="39">
        <v>3597</v>
      </c>
      <c r="H388" s="39"/>
      <c r="I388" s="39">
        <v>90</v>
      </c>
      <c r="J388" s="39"/>
      <c r="K388" s="39"/>
      <c r="L388" s="39">
        <f>G388-H388+I388</f>
        <v>3687</v>
      </c>
      <c r="M388" s="101"/>
      <c r="N388" s="39"/>
      <c r="O388" s="225"/>
    </row>
    <row r="389" spans="1:15" s="10" customFormat="1" ht="51" customHeight="1" thickBot="1">
      <c r="A389" s="5" t="s">
        <v>670</v>
      </c>
      <c r="B389" s="5">
        <v>1</v>
      </c>
      <c r="C389" s="5">
        <v>1</v>
      </c>
      <c r="D389" s="5"/>
      <c r="E389" s="30" t="s">
        <v>151</v>
      </c>
      <c r="F389" s="35" t="s">
        <v>149</v>
      </c>
      <c r="G389" s="39">
        <v>2859</v>
      </c>
      <c r="H389" s="39"/>
      <c r="I389" s="39">
        <v>129</v>
      </c>
      <c r="J389" s="39"/>
      <c r="K389" s="39"/>
      <c r="L389" s="39">
        <f>G389-H389+I389</f>
        <v>2988</v>
      </c>
      <c r="M389" s="102"/>
      <c r="N389" s="39"/>
      <c r="O389" s="225"/>
    </row>
    <row r="390" spans="1:13" s="10" customFormat="1" ht="24.75" customHeight="1" thickBot="1" thickTop="1">
      <c r="A390" s="121"/>
      <c r="B390" s="113"/>
      <c r="C390" s="113"/>
      <c r="D390" s="113"/>
      <c r="E390" s="114"/>
      <c r="F390" s="128" t="s">
        <v>275</v>
      </c>
      <c r="G390" s="142">
        <f>SUM(G388:G389)</f>
        <v>6456</v>
      </c>
      <c r="H390" s="142">
        <f>SUM(H388:H389)</f>
        <v>0</v>
      </c>
      <c r="I390" s="142">
        <f>SUM(I388:I389)</f>
        <v>219</v>
      </c>
      <c r="J390" s="142">
        <f>SUM(J388:J389)</f>
        <v>0</v>
      </c>
      <c r="K390" s="142">
        <f>SUM(K388:K389)</f>
        <v>0</v>
      </c>
      <c r="L390" s="142">
        <f>SUM(L388:L389)</f>
        <v>6675</v>
      </c>
      <c r="M390" s="135"/>
    </row>
    <row r="391" spans="1:13" s="10" customFormat="1" ht="39" customHeight="1" thickTop="1">
      <c r="A391" s="121"/>
      <c r="B391" s="137">
        <f>SUM(B310:B389)</f>
        <v>62</v>
      </c>
      <c r="C391" s="137">
        <f>SUM(C310:C389)</f>
        <v>58</v>
      </c>
      <c r="D391" s="137">
        <f>SUM(D310:D389)</f>
        <v>4</v>
      </c>
      <c r="E391" s="114"/>
      <c r="F391" s="147" t="s">
        <v>287</v>
      </c>
      <c r="G391" s="148">
        <f aca="true" t="shared" si="18" ref="G391:L391">SUM(G319+G325+G335+G341+G367+G385+G390)</f>
        <v>247246.5</v>
      </c>
      <c r="H391" s="148">
        <f t="shared" si="18"/>
        <v>3725</v>
      </c>
      <c r="I391" s="148">
        <f t="shared" si="18"/>
        <v>4553</v>
      </c>
      <c r="J391" s="148">
        <f t="shared" si="18"/>
        <v>0</v>
      </c>
      <c r="K391" s="148">
        <f t="shared" si="18"/>
        <v>0</v>
      </c>
      <c r="L391" s="148">
        <f t="shared" si="18"/>
        <v>248074.5</v>
      </c>
      <c r="M391" s="149"/>
    </row>
    <row r="392" spans="1:13" s="10" customFormat="1" ht="15" customHeight="1">
      <c r="A392" s="249" t="s">
        <v>10</v>
      </c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</row>
    <row r="393" spans="1:13" s="10" customFormat="1" ht="15" customHeight="1">
      <c r="A393" s="249" t="s">
        <v>11</v>
      </c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</row>
    <row r="394" spans="1:13" s="10" customFormat="1" ht="15" customHeight="1">
      <c r="A394" s="249" t="str">
        <f>A3</f>
        <v>Nómina que corresponde a la 2DA (SEGUNDA) quincena del mes de NOVIEMBRE de 2017.</v>
      </c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</row>
    <row r="395" spans="1:13" s="10" customFormat="1" ht="15" customHeight="1">
      <c r="A395" s="250" t="s">
        <v>389</v>
      </c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</row>
    <row r="396" spans="1:13" s="10" customFormat="1" ht="24.75" customHeight="1">
      <c r="A396" s="51" t="s">
        <v>8</v>
      </c>
      <c r="B396" s="47" t="s">
        <v>37</v>
      </c>
      <c r="C396" s="47" t="s">
        <v>31</v>
      </c>
      <c r="D396" s="47" t="s">
        <v>32</v>
      </c>
      <c r="E396" s="51" t="s">
        <v>0</v>
      </c>
      <c r="F396" s="51" t="s">
        <v>1</v>
      </c>
      <c r="G396" s="51" t="s">
        <v>2</v>
      </c>
      <c r="H396" s="51" t="s">
        <v>3</v>
      </c>
      <c r="I396" s="51" t="s">
        <v>4</v>
      </c>
      <c r="J396" s="87" t="s">
        <v>100</v>
      </c>
      <c r="K396" s="203" t="s">
        <v>395</v>
      </c>
      <c r="L396" s="51" t="s">
        <v>5</v>
      </c>
      <c r="M396" s="51" t="s">
        <v>6</v>
      </c>
    </row>
    <row r="397" spans="1:15" s="10" customFormat="1" ht="51" customHeight="1" thickBot="1">
      <c r="A397" s="80" t="s">
        <v>671</v>
      </c>
      <c r="B397" s="75">
        <v>1</v>
      </c>
      <c r="C397" s="75">
        <v>1</v>
      </c>
      <c r="D397" s="108"/>
      <c r="E397" s="59" t="s">
        <v>196</v>
      </c>
      <c r="F397" s="89" t="s">
        <v>53</v>
      </c>
      <c r="G397" s="74">
        <v>8180</v>
      </c>
      <c r="H397" s="74">
        <v>420</v>
      </c>
      <c r="I397" s="74"/>
      <c r="J397" s="74"/>
      <c r="K397" s="74"/>
      <c r="L397" s="74">
        <f>G397-H397+I397</f>
        <v>7760</v>
      </c>
      <c r="M397" s="109"/>
      <c r="N397" s="39"/>
      <c r="O397" s="225"/>
    </row>
    <row r="398" spans="1:15" s="10" customFormat="1" ht="51" customHeight="1" thickBot="1">
      <c r="A398" s="5" t="s">
        <v>672</v>
      </c>
      <c r="B398" s="8">
        <v>1</v>
      </c>
      <c r="C398" s="8"/>
      <c r="D398" s="8">
        <v>1</v>
      </c>
      <c r="E398" s="202" t="s">
        <v>392</v>
      </c>
      <c r="F398" s="82" t="s">
        <v>390</v>
      </c>
      <c r="G398" s="43">
        <v>3477</v>
      </c>
      <c r="H398" s="43"/>
      <c r="I398" s="43">
        <v>129</v>
      </c>
      <c r="J398" s="43"/>
      <c r="K398" s="43"/>
      <c r="L398" s="39">
        <f>G398-H398+I398</f>
        <v>3606</v>
      </c>
      <c r="M398" s="205"/>
      <c r="N398" s="43"/>
      <c r="O398" s="225"/>
    </row>
    <row r="399" spans="1:15" s="10" customFormat="1" ht="51" customHeight="1" thickBot="1">
      <c r="A399" s="5" t="s">
        <v>673</v>
      </c>
      <c r="B399" s="13">
        <v>1</v>
      </c>
      <c r="C399" s="13">
        <v>1</v>
      </c>
      <c r="D399" s="103"/>
      <c r="E399" s="86" t="s">
        <v>332</v>
      </c>
      <c r="F399" s="91" t="s">
        <v>197</v>
      </c>
      <c r="G399" s="39">
        <v>4147</v>
      </c>
      <c r="H399" s="39">
        <v>147</v>
      </c>
      <c r="I399" s="39"/>
      <c r="J399" s="39"/>
      <c r="K399" s="39"/>
      <c r="L399" s="39">
        <f>G399-H399+I399</f>
        <v>4000</v>
      </c>
      <c r="M399" s="184"/>
      <c r="N399" s="39"/>
      <c r="O399" s="225"/>
    </row>
    <row r="400" spans="1:15" s="10" customFormat="1" ht="51" customHeight="1" thickBot="1">
      <c r="A400" s="5" t="s">
        <v>674</v>
      </c>
      <c r="B400" s="13">
        <v>1</v>
      </c>
      <c r="C400" s="13">
        <v>1</v>
      </c>
      <c r="D400" s="194"/>
      <c r="E400" s="83" t="s">
        <v>350</v>
      </c>
      <c r="F400" s="82" t="s">
        <v>197</v>
      </c>
      <c r="G400" s="39">
        <v>4147</v>
      </c>
      <c r="H400" s="39">
        <v>147</v>
      </c>
      <c r="I400" s="43"/>
      <c r="J400" s="43"/>
      <c r="K400" s="43"/>
      <c r="L400" s="43">
        <f>G400-H400+I400+J400</f>
        <v>4000</v>
      </c>
      <c r="M400" s="102"/>
      <c r="N400" s="39"/>
      <c r="O400" s="225"/>
    </row>
    <row r="401" spans="1:15" s="10" customFormat="1" ht="51" customHeight="1" thickBot="1">
      <c r="A401" s="5" t="s">
        <v>675</v>
      </c>
      <c r="B401" s="13">
        <v>1</v>
      </c>
      <c r="C401" s="13">
        <v>1</v>
      </c>
      <c r="D401" s="194"/>
      <c r="E401" s="83" t="s">
        <v>351</v>
      </c>
      <c r="F401" s="82" t="s">
        <v>197</v>
      </c>
      <c r="G401" s="39">
        <v>4147</v>
      </c>
      <c r="H401" s="39">
        <v>147</v>
      </c>
      <c r="I401" s="43"/>
      <c r="J401" s="43"/>
      <c r="K401" s="43"/>
      <c r="L401" s="43">
        <f>G401-H401+I401+J401</f>
        <v>4000</v>
      </c>
      <c r="M401" s="102"/>
      <c r="N401" s="39"/>
      <c r="O401" s="225"/>
    </row>
    <row r="402" spans="1:15" s="10" customFormat="1" ht="51" customHeight="1" thickBot="1">
      <c r="A402" s="5" t="s">
        <v>676</v>
      </c>
      <c r="B402" s="5">
        <v>1</v>
      </c>
      <c r="C402" s="5">
        <v>1</v>
      </c>
      <c r="D402" s="5"/>
      <c r="E402" s="158" t="s">
        <v>311</v>
      </c>
      <c r="F402" s="32" t="s">
        <v>197</v>
      </c>
      <c r="G402" s="39">
        <v>4147</v>
      </c>
      <c r="H402" s="39">
        <v>147</v>
      </c>
      <c r="I402" s="39"/>
      <c r="J402" s="39"/>
      <c r="K402" s="39"/>
      <c r="L402" s="39">
        <f>G402-H402+I402</f>
        <v>4000</v>
      </c>
      <c r="M402" s="102"/>
      <c r="N402" s="39"/>
      <c r="O402" s="225"/>
    </row>
    <row r="403" spans="1:15" s="10" customFormat="1" ht="51" customHeight="1" thickBot="1">
      <c r="A403" s="5" t="s">
        <v>677</v>
      </c>
      <c r="B403" s="5">
        <v>1</v>
      </c>
      <c r="C403" s="5">
        <v>1</v>
      </c>
      <c r="D403" s="5"/>
      <c r="E403" s="158" t="s">
        <v>470</v>
      </c>
      <c r="F403" s="32" t="s">
        <v>197</v>
      </c>
      <c r="G403" s="39">
        <v>4147</v>
      </c>
      <c r="H403" s="39">
        <v>147</v>
      </c>
      <c r="I403" s="39"/>
      <c r="J403" s="39"/>
      <c r="K403" s="39"/>
      <c r="L403" s="39">
        <f>G403-H403+I403</f>
        <v>4000</v>
      </c>
      <c r="M403" s="102"/>
      <c r="N403" s="39"/>
      <c r="O403" s="225"/>
    </row>
    <row r="404" spans="1:15" s="10" customFormat="1" ht="51" customHeight="1" thickBot="1">
      <c r="A404" s="5" t="s">
        <v>678</v>
      </c>
      <c r="B404" s="5">
        <v>1</v>
      </c>
      <c r="C404" s="5">
        <v>1</v>
      </c>
      <c r="D404" s="5"/>
      <c r="E404" s="158" t="s">
        <v>447</v>
      </c>
      <c r="F404" s="32" t="s">
        <v>197</v>
      </c>
      <c r="G404" s="39">
        <v>4147</v>
      </c>
      <c r="H404" s="39">
        <v>147</v>
      </c>
      <c r="I404" s="39"/>
      <c r="J404" s="39"/>
      <c r="K404" s="39"/>
      <c r="L404" s="39">
        <v>4000</v>
      </c>
      <c r="M404" s="102"/>
      <c r="N404" s="39"/>
      <c r="O404" s="225"/>
    </row>
    <row r="405" spans="1:13" s="10" customFormat="1" ht="25.5" customHeight="1" thickTop="1">
      <c r="A405" s="149"/>
      <c r="B405" s="195">
        <f>SUM(B397:B404)</f>
        <v>8</v>
      </c>
      <c r="C405" s="195">
        <f>SUM(C397:C404)</f>
        <v>7</v>
      </c>
      <c r="D405" s="195">
        <f>SUM(D397:D401)</f>
        <v>1</v>
      </c>
      <c r="E405" s="149"/>
      <c r="F405" s="119" t="s">
        <v>7</v>
      </c>
      <c r="G405" s="129">
        <f>SUM(G397:G404)</f>
        <v>36539</v>
      </c>
      <c r="H405" s="129">
        <f>SUM(H397:H404)</f>
        <v>1302</v>
      </c>
      <c r="I405" s="129">
        <f>SUM(I397:I402)</f>
        <v>129</v>
      </c>
      <c r="J405" s="129">
        <f>SUM(J397:J402)</f>
        <v>0</v>
      </c>
      <c r="K405" s="129">
        <f>SUM(K397:K402)</f>
        <v>0</v>
      </c>
      <c r="L405" s="129">
        <f>SUM(L397:L404)</f>
        <v>35366</v>
      </c>
      <c r="M405" s="149"/>
    </row>
    <row r="406" spans="1:13" s="15" customFormat="1" ht="15" customHeight="1">
      <c r="A406" s="249" t="s">
        <v>10</v>
      </c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</row>
    <row r="407" spans="1:13" ht="15" customHeight="1">
      <c r="A407" s="249" t="s">
        <v>11</v>
      </c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</row>
    <row r="408" spans="1:13" ht="15" customHeight="1">
      <c r="A408" s="249" t="str">
        <f>A3</f>
        <v>Nómina que corresponde a la 2DA (SEGUNDA) quincena del mes de NOVIEMBRE de 2017.</v>
      </c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</row>
    <row r="409" spans="1:13" ht="15" customHeight="1">
      <c r="A409" s="250" t="s">
        <v>201</v>
      </c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</row>
    <row r="410" spans="1:13" ht="24.75" customHeight="1">
      <c r="A410" s="51" t="s">
        <v>8</v>
      </c>
      <c r="B410" s="47" t="s">
        <v>37</v>
      </c>
      <c r="C410" s="47" t="s">
        <v>31</v>
      </c>
      <c r="D410" s="47" t="s">
        <v>32</v>
      </c>
      <c r="E410" s="51" t="s">
        <v>0</v>
      </c>
      <c r="F410" s="51" t="s">
        <v>1</v>
      </c>
      <c r="G410" s="51" t="s">
        <v>2</v>
      </c>
      <c r="H410" s="51" t="s">
        <v>3</v>
      </c>
      <c r="I410" s="51" t="s">
        <v>4</v>
      </c>
      <c r="J410" s="87" t="s">
        <v>100</v>
      </c>
      <c r="K410" s="203" t="s">
        <v>395</v>
      </c>
      <c r="L410" s="51" t="s">
        <v>5</v>
      </c>
      <c r="M410" s="170" t="s">
        <v>6</v>
      </c>
    </row>
    <row r="411" spans="1:15" ht="45" customHeight="1" thickBot="1">
      <c r="A411" s="247" t="s">
        <v>679</v>
      </c>
      <c r="B411" s="57">
        <v>1</v>
      </c>
      <c r="C411" s="57">
        <v>1</v>
      </c>
      <c r="D411" s="57"/>
      <c r="E411" s="60" t="s">
        <v>233</v>
      </c>
      <c r="F411" s="78" t="s">
        <v>203</v>
      </c>
      <c r="G411" s="74">
        <v>5451</v>
      </c>
      <c r="H411" s="58">
        <v>210</v>
      </c>
      <c r="I411" s="58"/>
      <c r="J411" s="58"/>
      <c r="K411" s="58"/>
      <c r="L411" s="58">
        <f>G411-H411+I411</f>
        <v>5241</v>
      </c>
      <c r="M411" s="79"/>
      <c r="N411" s="39"/>
      <c r="O411" s="223"/>
    </row>
    <row r="412" spans="1:15" ht="45" customHeight="1" thickBot="1">
      <c r="A412" s="33" t="s">
        <v>680</v>
      </c>
      <c r="B412" s="5">
        <v>1</v>
      </c>
      <c r="C412" s="5"/>
      <c r="D412" s="5">
        <v>1</v>
      </c>
      <c r="E412" s="30" t="s">
        <v>202</v>
      </c>
      <c r="F412" s="32" t="s">
        <v>21</v>
      </c>
      <c r="G412" s="39">
        <v>2888</v>
      </c>
      <c r="H412" s="77"/>
      <c r="I412" s="39">
        <v>129</v>
      </c>
      <c r="J412" s="39"/>
      <c r="K412" s="39"/>
      <c r="L412" s="39">
        <f>G412-H412+I412</f>
        <v>3017</v>
      </c>
      <c r="M412" s="12"/>
      <c r="N412" s="39"/>
      <c r="O412" s="223"/>
    </row>
    <row r="413" spans="1:15" ht="45" customHeight="1" thickBot="1">
      <c r="A413" s="33" t="s">
        <v>681</v>
      </c>
      <c r="B413" s="5">
        <v>1</v>
      </c>
      <c r="C413" s="5">
        <v>1</v>
      </c>
      <c r="D413" s="5"/>
      <c r="E413" s="30" t="s">
        <v>331</v>
      </c>
      <c r="F413" s="31" t="s">
        <v>323</v>
      </c>
      <c r="G413" s="39">
        <v>4436</v>
      </c>
      <c r="H413" s="36">
        <v>258</v>
      </c>
      <c r="I413" s="36"/>
      <c r="J413" s="39"/>
      <c r="K413" s="39"/>
      <c r="L413" s="39">
        <f>G413-H413+I413</f>
        <v>4178</v>
      </c>
      <c r="M413" s="12"/>
      <c r="N413" s="39"/>
      <c r="O413" s="223"/>
    </row>
    <row r="414" spans="1:15" ht="45" customHeight="1" thickBot="1">
      <c r="A414" s="33" t="s">
        <v>682</v>
      </c>
      <c r="B414" s="5">
        <v>1</v>
      </c>
      <c r="C414" s="5">
        <v>1</v>
      </c>
      <c r="D414" s="5"/>
      <c r="E414" s="30" t="s">
        <v>334</v>
      </c>
      <c r="F414" s="31" t="s">
        <v>335</v>
      </c>
      <c r="G414" s="39">
        <v>3577</v>
      </c>
      <c r="H414" s="39"/>
      <c r="I414" s="39">
        <v>90</v>
      </c>
      <c r="J414" s="39"/>
      <c r="K414" s="39"/>
      <c r="L414" s="39">
        <f>G414-H414+I414</f>
        <v>3667</v>
      </c>
      <c r="M414" s="12"/>
      <c r="N414" s="39"/>
      <c r="O414" s="223"/>
    </row>
    <row r="415" spans="1:15" ht="45" customHeight="1" thickBot="1">
      <c r="A415" s="33" t="s">
        <v>683</v>
      </c>
      <c r="B415" s="5">
        <v>1</v>
      </c>
      <c r="C415" s="5">
        <v>1</v>
      </c>
      <c r="D415" s="5"/>
      <c r="E415" s="30" t="s">
        <v>336</v>
      </c>
      <c r="F415" s="31" t="s">
        <v>152</v>
      </c>
      <c r="G415" s="39">
        <v>2917</v>
      </c>
      <c r="H415" s="39"/>
      <c r="I415" s="39">
        <v>154</v>
      </c>
      <c r="J415" s="39"/>
      <c r="K415" s="39"/>
      <c r="L415" s="39">
        <f>G415-H415+I415</f>
        <v>3071</v>
      </c>
      <c r="M415" s="12"/>
      <c r="N415" s="39"/>
      <c r="O415" s="223"/>
    </row>
    <row r="416" spans="1:15" ht="45" customHeight="1" thickBot="1">
      <c r="A416" s="33" t="s">
        <v>684</v>
      </c>
      <c r="B416" s="5">
        <v>1</v>
      </c>
      <c r="C416" s="5">
        <v>1</v>
      </c>
      <c r="D416" s="5"/>
      <c r="E416" s="30" t="s">
        <v>316</v>
      </c>
      <c r="F416" s="164" t="s">
        <v>317</v>
      </c>
      <c r="G416" s="39">
        <v>2917</v>
      </c>
      <c r="H416" s="39"/>
      <c r="I416" s="39">
        <v>154</v>
      </c>
      <c r="J416" s="39"/>
      <c r="K416" s="39"/>
      <c r="L416" s="39">
        <f>G416-H416+I416</f>
        <v>3071</v>
      </c>
      <c r="M416" s="12"/>
      <c r="N416" s="157"/>
      <c r="O416" s="223"/>
    </row>
    <row r="417" spans="1:15" ht="45" customHeight="1" thickBot="1">
      <c r="A417" s="33" t="s">
        <v>685</v>
      </c>
      <c r="B417" s="5">
        <v>1</v>
      </c>
      <c r="C417" s="5">
        <v>1</v>
      </c>
      <c r="D417" s="8"/>
      <c r="E417" s="52" t="s">
        <v>165</v>
      </c>
      <c r="F417" s="85" t="s">
        <v>152</v>
      </c>
      <c r="G417" s="189">
        <v>2670</v>
      </c>
      <c r="H417" s="189"/>
      <c r="I417" s="189">
        <v>142</v>
      </c>
      <c r="J417" s="189"/>
      <c r="K417" s="189"/>
      <c r="L417" s="157">
        <f>G417-H417+I417</f>
        <v>2812</v>
      </c>
      <c r="M417" s="104"/>
      <c r="N417" s="39"/>
      <c r="O417" s="223"/>
    </row>
    <row r="418" spans="1:13" ht="25.5" customHeight="1" thickTop="1">
      <c r="A418" s="150"/>
      <c r="B418" s="119">
        <f>SUM(B411:B417)</f>
        <v>7</v>
      </c>
      <c r="C418" s="119">
        <f>SUM(C411:C417)</f>
        <v>6</v>
      </c>
      <c r="D418" s="119">
        <f>SUM(D411:D416)</f>
        <v>1</v>
      </c>
      <c r="E418" s="150"/>
      <c r="F418" s="119" t="s">
        <v>7</v>
      </c>
      <c r="G418" s="117">
        <f>SUM(G411:G417)</f>
        <v>24856</v>
      </c>
      <c r="H418" s="117">
        <f>SUM(H411:H417)</f>
        <v>468</v>
      </c>
      <c r="I418" s="117">
        <f>SUM(I411:I417)</f>
        <v>669</v>
      </c>
      <c r="J418" s="117">
        <f>SUM(J411:J417)</f>
        <v>0</v>
      </c>
      <c r="K418" s="117">
        <f>SUM(K411:K417)</f>
        <v>0</v>
      </c>
      <c r="L418" s="117">
        <f>SUM(L411:L417)</f>
        <v>25057</v>
      </c>
      <c r="M418" s="166"/>
    </row>
    <row r="419" spans="1:13" ht="15" customHeight="1">
      <c r="A419" s="249" t="s">
        <v>10</v>
      </c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</row>
    <row r="420" spans="1:13" ht="15" customHeight="1">
      <c r="A420" s="249" t="s">
        <v>11</v>
      </c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</row>
    <row r="421" spans="1:13" ht="15" customHeight="1">
      <c r="A421" s="249" t="str">
        <f>A3</f>
        <v>Nómina que corresponde a la 2DA (SEGUNDA) quincena del mes de NOVIEMBRE de 2017.</v>
      </c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</row>
    <row r="422" spans="1:13" ht="15" customHeight="1">
      <c r="A422" s="250" t="s">
        <v>204</v>
      </c>
      <c r="B422" s="250"/>
      <c r="C422" s="250"/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</row>
    <row r="423" spans="1:13" ht="24.75" customHeight="1">
      <c r="A423" s="51" t="s">
        <v>8</v>
      </c>
      <c r="B423" s="47" t="s">
        <v>37</v>
      </c>
      <c r="C423" s="47" t="s">
        <v>31</v>
      </c>
      <c r="D423" s="47" t="s">
        <v>32</v>
      </c>
      <c r="E423" s="51" t="s">
        <v>0</v>
      </c>
      <c r="F423" s="51" t="s">
        <v>1</v>
      </c>
      <c r="G423" s="51" t="s">
        <v>2</v>
      </c>
      <c r="H423" s="51" t="s">
        <v>3</v>
      </c>
      <c r="I423" s="51" t="s">
        <v>4</v>
      </c>
      <c r="J423" s="87" t="s">
        <v>100</v>
      </c>
      <c r="K423" s="203" t="s">
        <v>395</v>
      </c>
      <c r="L423" s="51" t="s">
        <v>5</v>
      </c>
      <c r="M423" s="51" t="s">
        <v>6</v>
      </c>
    </row>
    <row r="424" spans="1:15" ht="44.25" customHeight="1" thickBot="1">
      <c r="A424" s="57" t="s">
        <v>686</v>
      </c>
      <c r="B424" s="57">
        <v>1</v>
      </c>
      <c r="C424" s="57">
        <v>1</v>
      </c>
      <c r="D424" s="57"/>
      <c r="E424" s="60" t="s">
        <v>342</v>
      </c>
      <c r="F424" s="61" t="s">
        <v>203</v>
      </c>
      <c r="G424" s="74">
        <v>5451</v>
      </c>
      <c r="H424" s="58">
        <v>210</v>
      </c>
      <c r="I424" s="58"/>
      <c r="J424" s="58"/>
      <c r="K424" s="58"/>
      <c r="L424" s="58">
        <f>G424-H424+I424</f>
        <v>5241</v>
      </c>
      <c r="M424" s="109"/>
      <c r="N424" s="39"/>
      <c r="O424" s="223"/>
    </row>
    <row r="425" spans="1:15" ht="51" customHeight="1" thickBot="1">
      <c r="A425" s="5" t="s">
        <v>687</v>
      </c>
      <c r="B425" s="8">
        <v>1</v>
      </c>
      <c r="C425" s="8"/>
      <c r="D425" s="8">
        <v>1</v>
      </c>
      <c r="E425" s="52" t="s">
        <v>208</v>
      </c>
      <c r="F425" s="66" t="s">
        <v>205</v>
      </c>
      <c r="G425" s="39">
        <v>3543</v>
      </c>
      <c r="H425" s="56"/>
      <c r="I425" s="36">
        <v>90</v>
      </c>
      <c r="J425" s="36"/>
      <c r="K425" s="36"/>
      <c r="L425" s="36">
        <f aca="true" t="shared" si="19" ref="L425:L433">G425-H425+I425</f>
        <v>3633</v>
      </c>
      <c r="M425" s="102"/>
      <c r="N425" s="39"/>
      <c r="O425" s="223"/>
    </row>
    <row r="426" spans="1:15" ht="51" customHeight="1" thickBot="1">
      <c r="A426" s="5" t="s">
        <v>688</v>
      </c>
      <c r="B426" s="8">
        <v>1</v>
      </c>
      <c r="C426" s="8"/>
      <c r="D426" s="8">
        <v>1</v>
      </c>
      <c r="E426" s="105" t="s">
        <v>209</v>
      </c>
      <c r="F426" s="66" t="s">
        <v>446</v>
      </c>
      <c r="G426" s="39">
        <v>4436</v>
      </c>
      <c r="H426" s="36">
        <v>258</v>
      </c>
      <c r="I426" s="56"/>
      <c r="J426" s="56"/>
      <c r="K426" s="56"/>
      <c r="L426" s="36">
        <f t="shared" si="19"/>
        <v>4178</v>
      </c>
      <c r="M426" s="102"/>
      <c r="N426" s="39"/>
      <c r="O426" s="223"/>
    </row>
    <row r="427" spans="1:15" ht="51" customHeight="1" thickBot="1">
      <c r="A427" s="5" t="s">
        <v>689</v>
      </c>
      <c r="B427" s="5">
        <v>1</v>
      </c>
      <c r="C427" s="5">
        <v>1</v>
      </c>
      <c r="D427" s="5"/>
      <c r="E427" s="30" t="s">
        <v>210</v>
      </c>
      <c r="F427" s="35" t="s">
        <v>152</v>
      </c>
      <c r="G427" s="39">
        <v>3080</v>
      </c>
      <c r="H427" s="39"/>
      <c r="I427" s="39">
        <v>129</v>
      </c>
      <c r="J427" s="39"/>
      <c r="K427" s="39"/>
      <c r="L427" s="36">
        <f t="shared" si="19"/>
        <v>3209</v>
      </c>
      <c r="M427" s="102"/>
      <c r="N427" s="39"/>
      <c r="O427" s="223"/>
    </row>
    <row r="428" spans="1:15" ht="51" customHeight="1" thickBot="1">
      <c r="A428" s="5" t="s">
        <v>690</v>
      </c>
      <c r="B428" s="5">
        <v>1</v>
      </c>
      <c r="C428" s="5">
        <v>1</v>
      </c>
      <c r="D428" s="5"/>
      <c r="E428" s="30" t="s">
        <v>211</v>
      </c>
      <c r="F428" s="35" t="s">
        <v>206</v>
      </c>
      <c r="G428" s="39">
        <v>3611</v>
      </c>
      <c r="H428" s="36"/>
      <c r="I428" s="36">
        <v>90</v>
      </c>
      <c r="J428" s="36"/>
      <c r="K428" s="36"/>
      <c r="L428" s="36">
        <f t="shared" si="19"/>
        <v>3701</v>
      </c>
      <c r="M428" s="102"/>
      <c r="N428" s="39"/>
      <c r="O428" s="223"/>
    </row>
    <row r="429" spans="1:15" ht="51" customHeight="1" thickBot="1">
      <c r="A429" s="5" t="s">
        <v>691</v>
      </c>
      <c r="B429" s="5">
        <v>1</v>
      </c>
      <c r="C429" s="5">
        <v>1</v>
      </c>
      <c r="D429" s="5"/>
      <c r="E429" s="30" t="s">
        <v>212</v>
      </c>
      <c r="F429" s="35" t="s">
        <v>169</v>
      </c>
      <c r="G429" s="39">
        <v>3611</v>
      </c>
      <c r="H429" s="36"/>
      <c r="I429" s="36">
        <v>90</v>
      </c>
      <c r="J429" s="36"/>
      <c r="K429" s="36"/>
      <c r="L429" s="36">
        <f t="shared" si="19"/>
        <v>3701</v>
      </c>
      <c r="M429" s="102"/>
      <c r="N429" s="39"/>
      <c r="O429" s="223"/>
    </row>
    <row r="430" spans="1:15" ht="51" customHeight="1" thickBot="1">
      <c r="A430" s="5" t="s">
        <v>692</v>
      </c>
      <c r="B430" s="5">
        <v>1</v>
      </c>
      <c r="C430" s="5">
        <v>1</v>
      </c>
      <c r="D430" s="5"/>
      <c r="E430" s="30" t="s">
        <v>213</v>
      </c>
      <c r="F430" s="31" t="s">
        <v>182</v>
      </c>
      <c r="G430" s="39">
        <v>3110</v>
      </c>
      <c r="H430" s="39"/>
      <c r="I430" s="39">
        <v>129</v>
      </c>
      <c r="J430" s="39"/>
      <c r="K430" s="39"/>
      <c r="L430" s="36">
        <f t="shared" si="19"/>
        <v>3239</v>
      </c>
      <c r="M430" s="102"/>
      <c r="N430" s="39"/>
      <c r="O430" s="223"/>
    </row>
    <row r="431" spans="1:15" ht="51" customHeight="1" thickBot="1">
      <c r="A431" s="5" t="s">
        <v>693</v>
      </c>
      <c r="B431" s="5">
        <v>1</v>
      </c>
      <c r="C431" s="5">
        <v>1</v>
      </c>
      <c r="D431" s="5"/>
      <c r="E431" s="30" t="s">
        <v>298</v>
      </c>
      <c r="F431" s="31" t="s">
        <v>152</v>
      </c>
      <c r="G431" s="36">
        <v>3080</v>
      </c>
      <c r="H431" s="36"/>
      <c r="I431" s="36">
        <v>129</v>
      </c>
      <c r="J431" s="36"/>
      <c r="K431" s="36"/>
      <c r="L431" s="39">
        <f t="shared" si="19"/>
        <v>3209</v>
      </c>
      <c r="M431" s="102"/>
      <c r="N431" s="36"/>
      <c r="O431" s="223"/>
    </row>
    <row r="432" spans="1:15" ht="51" customHeight="1" thickBot="1">
      <c r="A432" s="5" t="s">
        <v>694</v>
      </c>
      <c r="B432" s="5">
        <v>1</v>
      </c>
      <c r="C432" s="5">
        <v>1</v>
      </c>
      <c r="D432" s="5"/>
      <c r="E432" s="30" t="s">
        <v>214</v>
      </c>
      <c r="F432" s="35" t="s">
        <v>207</v>
      </c>
      <c r="G432" s="39">
        <v>3805</v>
      </c>
      <c r="H432" s="39"/>
      <c r="I432" s="39">
        <v>90</v>
      </c>
      <c r="J432" s="39"/>
      <c r="K432" s="39"/>
      <c r="L432" s="39">
        <f t="shared" si="19"/>
        <v>3895</v>
      </c>
      <c r="M432" s="102"/>
      <c r="N432" s="39"/>
      <c r="O432" s="223"/>
    </row>
    <row r="433" spans="1:15" ht="51" customHeight="1" thickBot="1">
      <c r="A433" s="5" t="s">
        <v>695</v>
      </c>
      <c r="B433" s="5">
        <v>1</v>
      </c>
      <c r="C433" s="5">
        <v>1</v>
      </c>
      <c r="D433" s="5"/>
      <c r="E433" s="86" t="s">
        <v>415</v>
      </c>
      <c r="F433" s="35" t="s">
        <v>435</v>
      </c>
      <c r="G433" s="157">
        <v>3080</v>
      </c>
      <c r="H433" s="157"/>
      <c r="I433" s="157">
        <v>129</v>
      </c>
      <c r="J433" s="157"/>
      <c r="K433" s="157"/>
      <c r="L433" s="157">
        <f t="shared" si="19"/>
        <v>3209</v>
      </c>
      <c r="M433" s="102"/>
      <c r="N433" s="39"/>
      <c r="O433" s="223"/>
    </row>
    <row r="434" spans="1:13" ht="25.5" customHeight="1" thickTop="1">
      <c r="A434" s="123"/>
      <c r="B434" s="119">
        <f>SUM(B424:B433)</f>
        <v>10</v>
      </c>
      <c r="C434" s="119">
        <f>SUM(C424:C433)</f>
        <v>8</v>
      </c>
      <c r="D434" s="119">
        <f>SUM(D424:D432)</f>
        <v>2</v>
      </c>
      <c r="E434" s="124"/>
      <c r="F434" s="151" t="s">
        <v>7</v>
      </c>
      <c r="G434" s="117">
        <f>SUM(G424:G433)</f>
        <v>36807</v>
      </c>
      <c r="H434" s="117">
        <f>SUM(H424:H433)</f>
        <v>468</v>
      </c>
      <c r="I434" s="117">
        <f>SUM(I424:I433)</f>
        <v>876</v>
      </c>
      <c r="J434" s="117">
        <f>SUM(J424:J433)</f>
        <v>0</v>
      </c>
      <c r="K434" s="117">
        <f>SUM(K424:K433)</f>
        <v>0</v>
      </c>
      <c r="L434" s="117">
        <f>SUM(L424:L433)</f>
        <v>37215</v>
      </c>
      <c r="M434" s="149"/>
    </row>
    <row r="435" spans="1:13" ht="15" customHeight="1">
      <c r="A435" s="249" t="s">
        <v>10</v>
      </c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</row>
    <row r="436" spans="1:13" ht="15" customHeight="1">
      <c r="A436" s="249" t="s">
        <v>11</v>
      </c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</row>
    <row r="437" spans="1:13" ht="15" customHeight="1">
      <c r="A437" s="249" t="str">
        <f>A3</f>
        <v>Nómina que corresponde a la 2DA (SEGUNDA) quincena del mes de NOVIEMBRE de 2017.</v>
      </c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</row>
    <row r="438" spans="1:13" ht="15" customHeight="1">
      <c r="A438" s="250" t="s">
        <v>215</v>
      </c>
      <c r="B438" s="250"/>
      <c r="C438" s="250"/>
      <c r="D438" s="250"/>
      <c r="E438" s="250"/>
      <c r="F438" s="250"/>
      <c r="G438" s="250"/>
      <c r="H438" s="250"/>
      <c r="I438" s="250"/>
      <c r="J438" s="250"/>
      <c r="K438" s="250"/>
      <c r="L438" s="250"/>
      <c r="M438" s="250"/>
    </row>
    <row r="439" spans="1:13" ht="18.75" customHeight="1">
      <c r="A439" s="51" t="s">
        <v>8</v>
      </c>
      <c r="B439" s="47" t="s">
        <v>37</v>
      </c>
      <c r="C439" s="47" t="s">
        <v>31</v>
      </c>
      <c r="D439" s="47" t="s">
        <v>32</v>
      </c>
      <c r="E439" s="51" t="s">
        <v>0</v>
      </c>
      <c r="F439" s="51" t="s">
        <v>1</v>
      </c>
      <c r="G439" s="51" t="s">
        <v>2</v>
      </c>
      <c r="H439" s="51" t="s">
        <v>3</v>
      </c>
      <c r="I439" s="51" t="s">
        <v>4</v>
      </c>
      <c r="J439" s="191" t="s">
        <v>100</v>
      </c>
      <c r="K439" s="203" t="s">
        <v>395</v>
      </c>
      <c r="L439" s="51" t="s">
        <v>5</v>
      </c>
      <c r="M439" s="51" t="s">
        <v>6</v>
      </c>
    </row>
    <row r="440" spans="1:15" ht="49.5" customHeight="1" thickBot="1">
      <c r="A440" s="57" t="s">
        <v>696</v>
      </c>
      <c r="B440" s="57">
        <v>1</v>
      </c>
      <c r="C440" s="57">
        <v>1</v>
      </c>
      <c r="D440" s="57"/>
      <c r="E440" s="60" t="s">
        <v>234</v>
      </c>
      <c r="F440" s="78" t="s">
        <v>203</v>
      </c>
      <c r="G440" s="74">
        <v>5451</v>
      </c>
      <c r="H440" s="58">
        <v>210</v>
      </c>
      <c r="I440" s="58"/>
      <c r="J440" s="58"/>
      <c r="K440" s="58"/>
      <c r="L440" s="58">
        <f>G440-H440+I440</f>
        <v>5241</v>
      </c>
      <c r="M440" s="106"/>
      <c r="N440" s="39"/>
      <c r="O440" s="223"/>
    </row>
    <row r="441" spans="1:15" ht="49.5" customHeight="1" thickBot="1">
      <c r="A441" s="5" t="s">
        <v>697</v>
      </c>
      <c r="B441" s="5">
        <v>1</v>
      </c>
      <c r="C441" s="5"/>
      <c r="D441" s="5">
        <v>1</v>
      </c>
      <c r="E441" s="30" t="s">
        <v>324</v>
      </c>
      <c r="F441" s="31" t="s">
        <v>446</v>
      </c>
      <c r="G441" s="39">
        <v>4436</v>
      </c>
      <c r="H441" s="36">
        <v>258</v>
      </c>
      <c r="I441" s="36"/>
      <c r="J441" s="36"/>
      <c r="K441" s="36"/>
      <c r="L441" s="36">
        <f>G441-H441+I441</f>
        <v>4178</v>
      </c>
      <c r="M441" s="12"/>
      <c r="N441" s="39"/>
      <c r="O441" s="223"/>
    </row>
    <row r="442" spans="1:15" ht="49.5" customHeight="1" thickBot="1">
      <c r="A442" s="5" t="s">
        <v>698</v>
      </c>
      <c r="B442" s="5">
        <v>1</v>
      </c>
      <c r="C442" s="5">
        <v>1</v>
      </c>
      <c r="D442" s="5"/>
      <c r="E442" s="30" t="s">
        <v>236</v>
      </c>
      <c r="F442" s="31" t="s">
        <v>200</v>
      </c>
      <c r="G442" s="39">
        <v>5002</v>
      </c>
      <c r="H442" s="36">
        <v>175</v>
      </c>
      <c r="I442" s="36"/>
      <c r="J442" s="36"/>
      <c r="K442" s="36"/>
      <c r="L442" s="36">
        <f aca="true" t="shared" si="20" ref="L442:L456">G442-H442+I442</f>
        <v>4827</v>
      </c>
      <c r="M442" s="12"/>
      <c r="N442" s="39"/>
      <c r="O442" s="223"/>
    </row>
    <row r="443" spans="1:15" ht="49.5" customHeight="1" thickBot="1">
      <c r="A443" s="5" t="s">
        <v>699</v>
      </c>
      <c r="B443" s="5">
        <v>1</v>
      </c>
      <c r="C443" s="5">
        <v>1</v>
      </c>
      <c r="D443" s="5"/>
      <c r="E443" s="30" t="s">
        <v>218</v>
      </c>
      <c r="F443" s="31" t="s">
        <v>216</v>
      </c>
      <c r="G443" s="39">
        <v>3270</v>
      </c>
      <c r="H443" s="36"/>
      <c r="I443" s="36">
        <v>111</v>
      </c>
      <c r="J443" s="36"/>
      <c r="K443" s="36"/>
      <c r="L443" s="36">
        <f t="shared" si="20"/>
        <v>3381</v>
      </c>
      <c r="M443" s="22"/>
      <c r="N443" s="39"/>
      <c r="O443" s="223"/>
    </row>
    <row r="444" spans="1:15" ht="49.5" customHeight="1" thickBot="1">
      <c r="A444" s="5" t="s">
        <v>700</v>
      </c>
      <c r="B444" s="5">
        <v>1</v>
      </c>
      <c r="C444" s="5">
        <v>1</v>
      </c>
      <c r="D444" s="5"/>
      <c r="E444" s="30" t="s">
        <v>219</v>
      </c>
      <c r="F444" s="35" t="s">
        <v>152</v>
      </c>
      <c r="G444" s="39">
        <v>2888</v>
      </c>
      <c r="H444" s="36"/>
      <c r="I444" s="36">
        <v>129</v>
      </c>
      <c r="J444" s="36"/>
      <c r="K444" s="36"/>
      <c r="L444" s="36">
        <f t="shared" si="20"/>
        <v>3017</v>
      </c>
      <c r="M444" s="22"/>
      <c r="N444" s="39"/>
      <c r="O444" s="223"/>
    </row>
    <row r="445" spans="1:15" ht="49.5" customHeight="1" thickBot="1">
      <c r="A445" s="5" t="s">
        <v>701</v>
      </c>
      <c r="B445" s="5">
        <v>1</v>
      </c>
      <c r="C445" s="5">
        <v>1</v>
      </c>
      <c r="D445" s="5"/>
      <c r="E445" s="30" t="s">
        <v>220</v>
      </c>
      <c r="F445" s="35" t="s">
        <v>152</v>
      </c>
      <c r="G445" s="39">
        <v>2888</v>
      </c>
      <c r="H445" s="36"/>
      <c r="I445" s="36">
        <v>129</v>
      </c>
      <c r="J445" s="36"/>
      <c r="K445" s="36"/>
      <c r="L445" s="36">
        <f t="shared" si="20"/>
        <v>3017</v>
      </c>
      <c r="M445" s="22"/>
      <c r="N445" s="39"/>
      <c r="O445" s="223"/>
    </row>
    <row r="446" spans="1:15" ht="49.5" customHeight="1" thickBot="1">
      <c r="A446" s="5" t="s">
        <v>702</v>
      </c>
      <c r="B446" s="5">
        <v>1</v>
      </c>
      <c r="C446" s="5">
        <v>1</v>
      </c>
      <c r="D446" s="5"/>
      <c r="E446" s="30" t="s">
        <v>221</v>
      </c>
      <c r="F446" s="35" t="s">
        <v>152</v>
      </c>
      <c r="G446" s="39">
        <v>2888</v>
      </c>
      <c r="H446" s="39"/>
      <c r="I446" s="39">
        <v>129</v>
      </c>
      <c r="J446" s="39"/>
      <c r="K446" s="39"/>
      <c r="L446" s="36">
        <f t="shared" si="20"/>
        <v>3017</v>
      </c>
      <c r="M446" s="22"/>
      <c r="N446" s="39"/>
      <c r="O446" s="223"/>
    </row>
    <row r="447" spans="1:15" ht="49.5" customHeight="1" thickBot="1">
      <c r="A447" s="5" t="s">
        <v>703</v>
      </c>
      <c r="B447" s="5">
        <v>1</v>
      </c>
      <c r="C447" s="5">
        <v>1</v>
      </c>
      <c r="D447" s="5"/>
      <c r="E447" s="30" t="s">
        <v>222</v>
      </c>
      <c r="F447" s="35" t="s">
        <v>206</v>
      </c>
      <c r="G447" s="39">
        <v>3314</v>
      </c>
      <c r="H447" s="36"/>
      <c r="I447" s="36">
        <v>111</v>
      </c>
      <c r="J447" s="36"/>
      <c r="K447" s="36"/>
      <c r="L447" s="36">
        <f t="shared" si="20"/>
        <v>3425</v>
      </c>
      <c r="M447" s="22"/>
      <c r="N447" s="39"/>
      <c r="O447" s="223"/>
    </row>
    <row r="448" spans="1:15" ht="49.5" customHeight="1" thickBot="1">
      <c r="A448" s="5" t="s">
        <v>704</v>
      </c>
      <c r="B448" s="5">
        <v>1</v>
      </c>
      <c r="C448" s="5">
        <v>1</v>
      </c>
      <c r="D448" s="5"/>
      <c r="E448" s="86" t="s">
        <v>237</v>
      </c>
      <c r="F448" s="91" t="s">
        <v>207</v>
      </c>
      <c r="G448" s="39">
        <v>3270</v>
      </c>
      <c r="H448" s="39"/>
      <c r="I448" s="39">
        <f>111</f>
        <v>111</v>
      </c>
      <c r="J448" s="39"/>
      <c r="K448" s="39"/>
      <c r="L448" s="36">
        <f t="shared" si="20"/>
        <v>3381</v>
      </c>
      <c r="M448" s="22"/>
      <c r="N448" s="39"/>
      <c r="O448" s="223"/>
    </row>
    <row r="449" spans="1:15" ht="49.5" customHeight="1" thickBot="1">
      <c r="A449" s="5" t="s">
        <v>705</v>
      </c>
      <c r="B449" s="5">
        <v>1</v>
      </c>
      <c r="C449" s="5">
        <v>1</v>
      </c>
      <c r="D449" s="5"/>
      <c r="E449" s="30" t="s">
        <v>223</v>
      </c>
      <c r="F449" s="35" t="s">
        <v>217</v>
      </c>
      <c r="G449" s="39">
        <v>3314</v>
      </c>
      <c r="H449" s="36"/>
      <c r="I449" s="36">
        <v>111</v>
      </c>
      <c r="J449" s="36"/>
      <c r="K449" s="36"/>
      <c r="L449" s="36">
        <f t="shared" si="20"/>
        <v>3425</v>
      </c>
      <c r="M449" s="12"/>
      <c r="N449" s="39"/>
      <c r="O449" s="223"/>
    </row>
    <row r="450" spans="1:15" ht="49.5" customHeight="1" thickBot="1">
      <c r="A450" s="5" t="s">
        <v>706</v>
      </c>
      <c r="B450" s="5">
        <v>1</v>
      </c>
      <c r="C450" s="5">
        <v>1</v>
      </c>
      <c r="D450" s="5"/>
      <c r="E450" s="86" t="s">
        <v>360</v>
      </c>
      <c r="F450" s="185" t="s">
        <v>154</v>
      </c>
      <c r="G450" s="39">
        <v>1712</v>
      </c>
      <c r="H450" s="39"/>
      <c r="I450" s="39">
        <v>175</v>
      </c>
      <c r="J450" s="39"/>
      <c r="K450" s="39"/>
      <c r="L450" s="36">
        <f t="shared" si="20"/>
        <v>1887</v>
      </c>
      <c r="M450" s="22"/>
      <c r="N450" s="39"/>
      <c r="O450" s="223"/>
    </row>
    <row r="451" spans="1:15" ht="49.5" customHeight="1" thickBot="1">
      <c r="A451" s="5" t="s">
        <v>707</v>
      </c>
      <c r="B451" s="5">
        <v>1</v>
      </c>
      <c r="C451" s="5"/>
      <c r="D451" s="5">
        <v>1</v>
      </c>
      <c r="E451" s="86" t="s">
        <v>337</v>
      </c>
      <c r="F451" s="91" t="s">
        <v>59</v>
      </c>
      <c r="G451" s="39">
        <v>1543.5</v>
      </c>
      <c r="H451" s="39"/>
      <c r="I451" s="39">
        <v>117</v>
      </c>
      <c r="J451" s="39"/>
      <c r="K451" s="39"/>
      <c r="L451" s="36">
        <f t="shared" si="20"/>
        <v>1660.5</v>
      </c>
      <c r="M451" s="22"/>
      <c r="N451" s="39"/>
      <c r="O451" s="223"/>
    </row>
    <row r="452" spans="1:15" ht="49.5" customHeight="1" thickBot="1">
      <c r="A452" s="5" t="s">
        <v>708</v>
      </c>
      <c r="B452" s="5">
        <v>1</v>
      </c>
      <c r="C452" s="5"/>
      <c r="D452" s="5">
        <v>1</v>
      </c>
      <c r="E452" s="86" t="s">
        <v>391</v>
      </c>
      <c r="F452" s="185" t="s">
        <v>338</v>
      </c>
      <c r="G452" s="39">
        <v>449</v>
      </c>
      <c r="H452" s="39"/>
      <c r="I452" s="39">
        <v>150</v>
      </c>
      <c r="J452" s="39"/>
      <c r="K452" s="39"/>
      <c r="L452" s="36">
        <f t="shared" si="20"/>
        <v>599</v>
      </c>
      <c r="M452" s="22"/>
      <c r="N452" s="39"/>
      <c r="O452" s="223"/>
    </row>
    <row r="453" spans="1:15" ht="49.5" customHeight="1" thickBot="1">
      <c r="A453" s="5" t="s">
        <v>709</v>
      </c>
      <c r="B453" s="5">
        <v>1</v>
      </c>
      <c r="C453" s="5">
        <v>1</v>
      </c>
      <c r="D453" s="5"/>
      <c r="E453" s="86" t="s">
        <v>339</v>
      </c>
      <c r="F453" s="91" t="s">
        <v>145</v>
      </c>
      <c r="G453" s="43">
        <v>3196</v>
      </c>
      <c r="H453" s="43"/>
      <c r="I453" s="43">
        <f>107</f>
        <v>107</v>
      </c>
      <c r="J453" s="39"/>
      <c r="K453" s="39"/>
      <c r="L453" s="36">
        <f t="shared" si="20"/>
        <v>3303</v>
      </c>
      <c r="M453" s="22"/>
      <c r="N453" s="43"/>
      <c r="O453" s="223"/>
    </row>
    <row r="454" spans="1:15" ht="49.5" customHeight="1" thickBot="1">
      <c r="A454" s="5" t="s">
        <v>710</v>
      </c>
      <c r="B454" s="5">
        <v>1</v>
      </c>
      <c r="C454" s="5">
        <v>1</v>
      </c>
      <c r="D454" s="5"/>
      <c r="E454" s="86" t="s">
        <v>393</v>
      </c>
      <c r="F454" s="91" t="s">
        <v>394</v>
      </c>
      <c r="G454" s="39">
        <v>2786</v>
      </c>
      <c r="H454" s="39"/>
      <c r="I454" s="39">
        <v>129</v>
      </c>
      <c r="J454" s="39"/>
      <c r="K454" s="39"/>
      <c r="L454" s="36">
        <f t="shared" si="20"/>
        <v>2915</v>
      </c>
      <c r="M454" s="22"/>
      <c r="N454" s="39"/>
      <c r="O454" s="223"/>
    </row>
    <row r="455" spans="1:15" ht="49.5" customHeight="1" thickBot="1">
      <c r="A455" s="5" t="s">
        <v>711</v>
      </c>
      <c r="B455" s="5">
        <v>1</v>
      </c>
      <c r="C455" s="5">
        <v>1</v>
      </c>
      <c r="D455" s="5"/>
      <c r="E455" s="86" t="s">
        <v>340</v>
      </c>
      <c r="F455" s="185" t="s">
        <v>341</v>
      </c>
      <c r="G455" s="39">
        <v>1914</v>
      </c>
      <c r="H455" s="39"/>
      <c r="I455" s="39">
        <v>149</v>
      </c>
      <c r="J455" s="39"/>
      <c r="K455" s="39"/>
      <c r="L455" s="36">
        <f t="shared" si="20"/>
        <v>2063</v>
      </c>
      <c r="M455" s="22"/>
      <c r="N455" s="39"/>
      <c r="O455" s="223"/>
    </row>
    <row r="456" spans="1:15" ht="49.5" customHeight="1" thickBot="1">
      <c r="A456" s="5" t="s">
        <v>712</v>
      </c>
      <c r="B456" s="5">
        <v>1</v>
      </c>
      <c r="C456" s="5">
        <v>1</v>
      </c>
      <c r="D456" s="5"/>
      <c r="E456" s="30" t="s">
        <v>224</v>
      </c>
      <c r="F456" s="35" t="s">
        <v>145</v>
      </c>
      <c r="G456" s="39">
        <v>2714</v>
      </c>
      <c r="H456" s="39"/>
      <c r="I456" s="39">
        <v>142</v>
      </c>
      <c r="J456" s="39"/>
      <c r="K456" s="39"/>
      <c r="L456" s="39">
        <f t="shared" si="20"/>
        <v>2856</v>
      </c>
      <c r="M456" s="217"/>
      <c r="N456" s="39"/>
      <c r="O456" s="223"/>
    </row>
    <row r="457" spans="1:13" ht="25.5" customHeight="1" thickTop="1">
      <c r="A457" s="113"/>
      <c r="B457" s="113"/>
      <c r="C457" s="113"/>
      <c r="D457" s="113"/>
      <c r="E457" s="114"/>
      <c r="F457" s="152" t="s">
        <v>288</v>
      </c>
      <c r="G457" s="129">
        <f>SUM(G440:G456)</f>
        <v>51035.5</v>
      </c>
      <c r="H457" s="129">
        <f>SUM(H440:H456)</f>
        <v>643</v>
      </c>
      <c r="I457" s="129">
        <f>SUM(I440:I456)</f>
        <v>1800</v>
      </c>
      <c r="J457" s="129">
        <f>SUM(J440:J456)</f>
        <v>0</v>
      </c>
      <c r="K457" s="129">
        <f>SUM(K440:K456)</f>
        <v>0</v>
      </c>
      <c r="L457" s="129">
        <f>SUM(L440:L456)</f>
        <v>52192.5</v>
      </c>
      <c r="M457" s="153"/>
    </row>
    <row r="458" spans="1:13" ht="15" customHeight="1">
      <c r="A458" s="251" t="s">
        <v>294</v>
      </c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M458" s="251"/>
    </row>
    <row r="459" spans="1:13" ht="24.75" customHeight="1">
      <c r="A459" s="51" t="s">
        <v>8</v>
      </c>
      <c r="B459" s="47" t="s">
        <v>37</v>
      </c>
      <c r="C459" s="47" t="s">
        <v>31</v>
      </c>
      <c r="D459" s="47" t="s">
        <v>32</v>
      </c>
      <c r="E459" s="51" t="s">
        <v>0</v>
      </c>
      <c r="F459" s="51" t="s">
        <v>1</v>
      </c>
      <c r="G459" s="51" t="s">
        <v>2</v>
      </c>
      <c r="H459" s="51" t="s">
        <v>3</v>
      </c>
      <c r="I459" s="51" t="s">
        <v>4</v>
      </c>
      <c r="J459" s="87" t="s">
        <v>100</v>
      </c>
      <c r="K459" s="203" t="s">
        <v>395</v>
      </c>
      <c r="L459" s="51" t="s">
        <v>5</v>
      </c>
      <c r="M459" s="51" t="s">
        <v>6</v>
      </c>
    </row>
    <row r="460" spans="1:16" ht="49.5" customHeight="1" thickBot="1">
      <c r="A460" s="5" t="s">
        <v>713</v>
      </c>
      <c r="B460" s="13">
        <v>1</v>
      </c>
      <c r="C460" s="13"/>
      <c r="D460" s="13">
        <v>1</v>
      </c>
      <c r="E460" s="30" t="s">
        <v>325</v>
      </c>
      <c r="F460" s="35" t="s">
        <v>326</v>
      </c>
      <c r="G460" s="77">
        <v>3082.5</v>
      </c>
      <c r="H460" s="53"/>
      <c r="I460" s="39">
        <v>129</v>
      </c>
      <c r="J460" s="5"/>
      <c r="K460" s="5"/>
      <c r="L460" s="39">
        <f>G460-H460+I460</f>
        <v>3211.5</v>
      </c>
      <c r="M460" s="180"/>
      <c r="N460" s="77"/>
      <c r="O460" s="223"/>
      <c r="P460" s="223"/>
    </row>
    <row r="461" spans="1:16" ht="49.5" customHeight="1" thickBot="1">
      <c r="A461" s="5" t="s">
        <v>714</v>
      </c>
      <c r="B461" s="5">
        <v>1</v>
      </c>
      <c r="C461" s="5">
        <v>1</v>
      </c>
      <c r="D461" s="5"/>
      <c r="E461" s="86" t="s">
        <v>405</v>
      </c>
      <c r="F461" s="84" t="s">
        <v>59</v>
      </c>
      <c r="G461" s="77">
        <v>2376</v>
      </c>
      <c r="H461" s="53"/>
      <c r="I461" s="39">
        <v>155</v>
      </c>
      <c r="J461" s="39"/>
      <c r="K461" s="39"/>
      <c r="L461" s="39">
        <f>G461-H461+I461</f>
        <v>2531</v>
      </c>
      <c r="M461" s="181"/>
      <c r="N461" s="77"/>
      <c r="O461" s="223"/>
      <c r="P461" s="223"/>
    </row>
    <row r="462" spans="1:16" s="5" customFormat="1" ht="49.5" customHeight="1" thickBot="1">
      <c r="A462" s="5" t="s">
        <v>715</v>
      </c>
      <c r="B462" s="5">
        <v>1</v>
      </c>
      <c r="C462" s="5">
        <v>1</v>
      </c>
      <c r="E462" s="30" t="s">
        <v>327</v>
      </c>
      <c r="F462" s="84" t="s">
        <v>56</v>
      </c>
      <c r="G462" s="39">
        <v>2377</v>
      </c>
      <c r="I462" s="39">
        <v>155</v>
      </c>
      <c r="L462" s="39">
        <f>G462-H462+I462</f>
        <v>2532</v>
      </c>
      <c r="M462" s="182"/>
      <c r="N462" s="39"/>
      <c r="O462" s="223"/>
      <c r="P462" s="223"/>
    </row>
    <row r="463" spans="1:16" s="5" customFormat="1" ht="49.5" customHeight="1" thickBot="1">
      <c r="A463" s="5" t="s">
        <v>716</v>
      </c>
      <c r="B463" s="5">
        <v>1</v>
      </c>
      <c r="D463" s="5">
        <v>1</v>
      </c>
      <c r="E463" s="30" t="s">
        <v>416</v>
      </c>
      <c r="F463" s="84" t="s">
        <v>390</v>
      </c>
      <c r="G463" s="39">
        <v>2510</v>
      </c>
      <c r="I463" s="39">
        <v>140</v>
      </c>
      <c r="L463" s="39">
        <f>G463-H463+I463</f>
        <v>2650</v>
      </c>
      <c r="M463" s="182"/>
      <c r="N463" s="39"/>
      <c r="O463" s="223"/>
      <c r="P463" s="223"/>
    </row>
    <row r="464" spans="1:13" ht="25.5" customHeight="1" thickBot="1" thickTop="1">
      <c r="A464" s="113"/>
      <c r="B464" s="113"/>
      <c r="C464" s="113"/>
      <c r="D464" s="113"/>
      <c r="E464" s="139"/>
      <c r="F464" s="154" t="s">
        <v>289</v>
      </c>
      <c r="G464" s="183">
        <f>SUM(G460:G463)</f>
        <v>10345.5</v>
      </c>
      <c r="H464" s="183">
        <f>SUM(H460:H463)</f>
        <v>0</v>
      </c>
      <c r="I464" s="183">
        <f>SUM(I460:I463)</f>
        <v>579</v>
      </c>
      <c r="J464" s="183">
        <f>SUM(J460:J462)</f>
        <v>0</v>
      </c>
      <c r="K464" s="183">
        <f>SUM(K460:K462)</f>
        <v>0</v>
      </c>
      <c r="L464" s="183">
        <f>SUM(L460:L463)</f>
        <v>10924.5</v>
      </c>
      <c r="M464" s="153"/>
    </row>
    <row r="465" spans="1:13" ht="25.5" customHeight="1" thickTop="1">
      <c r="A465" s="123"/>
      <c r="B465" s="115">
        <f>SUM(B440:B462)</f>
        <v>20</v>
      </c>
      <c r="C465" s="115">
        <f>SUM(C440:C462)</f>
        <v>16</v>
      </c>
      <c r="D465" s="115">
        <f>SUM(D440:D462)</f>
        <v>4</v>
      </c>
      <c r="E465" s="124"/>
      <c r="F465" s="147" t="s">
        <v>290</v>
      </c>
      <c r="G465" s="148">
        <f aca="true" t="shared" si="21" ref="G465:L465">SUM(G457+G464)</f>
        <v>61381</v>
      </c>
      <c r="H465" s="148">
        <f t="shared" si="21"/>
        <v>643</v>
      </c>
      <c r="I465" s="148">
        <f t="shared" si="21"/>
        <v>2379</v>
      </c>
      <c r="J465" s="148">
        <f t="shared" si="21"/>
        <v>0</v>
      </c>
      <c r="K465" s="148">
        <f t="shared" si="21"/>
        <v>0</v>
      </c>
      <c r="L465" s="148">
        <f t="shared" si="21"/>
        <v>63117</v>
      </c>
      <c r="M465" s="155"/>
    </row>
    <row r="466" spans="1:13" ht="15" customHeight="1">
      <c r="A466" s="254" t="s">
        <v>10</v>
      </c>
      <c r="B466" s="254"/>
      <c r="C466" s="254"/>
      <c r="D466" s="254"/>
      <c r="E466" s="254"/>
      <c r="F466" s="254"/>
      <c r="G466" s="254"/>
      <c r="H466" s="254"/>
      <c r="I466" s="254"/>
      <c r="J466" s="254"/>
      <c r="K466" s="254"/>
      <c r="L466" s="254"/>
      <c r="M466" s="254"/>
    </row>
    <row r="467" spans="1:13" ht="15" customHeight="1">
      <c r="A467" s="254" t="s">
        <v>11</v>
      </c>
      <c r="B467" s="254"/>
      <c r="C467" s="254"/>
      <c r="D467" s="254"/>
      <c r="E467" s="254"/>
      <c r="F467" s="254"/>
      <c r="G467" s="254"/>
      <c r="H467" s="254"/>
      <c r="I467" s="254"/>
      <c r="J467" s="254"/>
      <c r="K467" s="254"/>
      <c r="L467" s="254"/>
      <c r="M467" s="254"/>
    </row>
    <row r="468" spans="1:13" ht="15" customHeight="1">
      <c r="A468" s="254" t="str">
        <f>A3</f>
        <v>Nómina que corresponde a la 2DA (SEGUNDA) quincena del mes de NOVIEMBRE de 2017.</v>
      </c>
      <c r="B468" s="254"/>
      <c r="C468" s="254"/>
      <c r="D468" s="254"/>
      <c r="E468" s="254"/>
      <c r="F468" s="254"/>
      <c r="G468" s="254"/>
      <c r="H468" s="254"/>
      <c r="I468" s="254"/>
      <c r="J468" s="254"/>
      <c r="K468" s="254"/>
      <c r="L468" s="254"/>
      <c r="M468" s="254"/>
    </row>
    <row r="469" spans="1:13" ht="15" customHeight="1">
      <c r="A469" s="250" t="s">
        <v>231</v>
      </c>
      <c r="B469" s="250"/>
      <c r="C469" s="250"/>
      <c r="D469" s="250"/>
      <c r="E469" s="250"/>
      <c r="F469" s="250"/>
      <c r="G469" s="250"/>
      <c r="H469" s="250"/>
      <c r="I469" s="250"/>
      <c r="J469" s="250"/>
      <c r="K469" s="250"/>
      <c r="L469" s="250"/>
      <c r="M469" s="250"/>
    </row>
    <row r="470" spans="1:13" ht="24.75" customHeight="1" thickBot="1">
      <c r="A470" s="51" t="s">
        <v>8</v>
      </c>
      <c r="B470" s="47" t="s">
        <v>37</v>
      </c>
      <c r="C470" s="47" t="s">
        <v>31</v>
      </c>
      <c r="D470" s="47" t="s">
        <v>32</v>
      </c>
      <c r="E470" s="51" t="s">
        <v>0</v>
      </c>
      <c r="F470" s="51" t="s">
        <v>1</v>
      </c>
      <c r="G470" s="51" t="s">
        <v>2</v>
      </c>
      <c r="H470" s="51" t="s">
        <v>3</v>
      </c>
      <c r="I470" s="51" t="s">
        <v>4</v>
      </c>
      <c r="J470" s="87" t="s">
        <v>100</v>
      </c>
      <c r="K470" s="203" t="s">
        <v>395</v>
      </c>
      <c r="L470" s="51" t="s">
        <v>5</v>
      </c>
      <c r="M470" s="51" t="s">
        <v>6</v>
      </c>
    </row>
    <row r="471" spans="1:15" ht="52.5" customHeight="1" thickBot="1">
      <c r="A471" s="5" t="s">
        <v>717</v>
      </c>
      <c r="B471" s="5">
        <v>1</v>
      </c>
      <c r="C471" s="5"/>
      <c r="D471" s="5">
        <v>1</v>
      </c>
      <c r="E471" s="30" t="s">
        <v>240</v>
      </c>
      <c r="F471" s="32" t="s">
        <v>239</v>
      </c>
      <c r="G471" s="36">
        <v>1263</v>
      </c>
      <c r="H471" s="36"/>
      <c r="I471" s="36">
        <v>175</v>
      </c>
      <c r="J471" s="38"/>
      <c r="K471" s="38"/>
      <c r="L471" s="39">
        <f aca="true" t="shared" si="22" ref="L471:L511">G471-H471+I471</f>
        <v>1438</v>
      </c>
      <c r="M471" s="112"/>
      <c r="N471" s="36"/>
      <c r="O471" s="223"/>
    </row>
    <row r="472" spans="1:15" ht="52.5" customHeight="1" thickBot="1">
      <c r="A472" s="5" t="s">
        <v>718</v>
      </c>
      <c r="B472" s="5">
        <v>1</v>
      </c>
      <c r="C472" s="5">
        <v>1</v>
      </c>
      <c r="D472" s="5"/>
      <c r="E472" s="30" t="s">
        <v>241</v>
      </c>
      <c r="F472" s="32" t="s">
        <v>239</v>
      </c>
      <c r="G472" s="36">
        <v>1263</v>
      </c>
      <c r="H472" s="36"/>
      <c r="I472" s="36">
        <v>175</v>
      </c>
      <c r="J472" s="38"/>
      <c r="K472" s="38"/>
      <c r="L472" s="39">
        <f t="shared" si="22"/>
        <v>1438</v>
      </c>
      <c r="M472" s="112"/>
      <c r="N472" s="36"/>
      <c r="O472" s="223"/>
    </row>
    <row r="473" spans="1:15" ht="52.5" customHeight="1" thickBot="1">
      <c r="A473" s="5" t="s">
        <v>719</v>
      </c>
      <c r="B473" s="5">
        <v>1</v>
      </c>
      <c r="C473" s="5"/>
      <c r="D473" s="5">
        <v>1</v>
      </c>
      <c r="E473" s="30" t="s">
        <v>242</v>
      </c>
      <c r="F473" s="32" t="s">
        <v>239</v>
      </c>
      <c r="G473" s="36">
        <v>1674</v>
      </c>
      <c r="H473" s="36"/>
      <c r="I473" s="36">
        <v>167</v>
      </c>
      <c r="J473" s="38"/>
      <c r="K473" s="38"/>
      <c r="L473" s="39">
        <f t="shared" si="22"/>
        <v>1841</v>
      </c>
      <c r="M473" s="112"/>
      <c r="N473" s="36"/>
      <c r="O473" s="223"/>
    </row>
    <row r="474" spans="1:15" ht="52.5" customHeight="1" thickBot="1">
      <c r="A474" s="5" t="s">
        <v>720</v>
      </c>
      <c r="B474" s="5">
        <v>1</v>
      </c>
      <c r="C474" s="5">
        <v>1</v>
      </c>
      <c r="D474" s="5"/>
      <c r="E474" s="30" t="s">
        <v>243</v>
      </c>
      <c r="F474" s="32" t="s">
        <v>239</v>
      </c>
      <c r="G474" s="36">
        <v>2536</v>
      </c>
      <c r="H474" s="36"/>
      <c r="I474" s="36">
        <v>142</v>
      </c>
      <c r="J474" s="38"/>
      <c r="K474" s="38"/>
      <c r="L474" s="39">
        <f t="shared" si="22"/>
        <v>2678</v>
      </c>
      <c r="M474" s="112"/>
      <c r="N474" s="36"/>
      <c r="O474" s="223"/>
    </row>
    <row r="475" spans="1:15" ht="52.5" customHeight="1" thickBot="1">
      <c r="A475" s="5" t="s">
        <v>721</v>
      </c>
      <c r="B475" s="5">
        <v>1</v>
      </c>
      <c r="C475" s="5"/>
      <c r="D475" s="5">
        <v>1</v>
      </c>
      <c r="E475" s="30" t="s">
        <v>244</v>
      </c>
      <c r="F475" s="32" t="s">
        <v>239</v>
      </c>
      <c r="G475" s="36">
        <v>1124</v>
      </c>
      <c r="H475" s="36"/>
      <c r="I475" s="36">
        <v>175</v>
      </c>
      <c r="J475" s="38"/>
      <c r="K475" s="38"/>
      <c r="L475" s="39">
        <f t="shared" si="22"/>
        <v>1299</v>
      </c>
      <c r="M475" s="112"/>
      <c r="N475" s="36"/>
      <c r="O475" s="223"/>
    </row>
    <row r="476" spans="1:15" ht="52.5" customHeight="1" thickBot="1">
      <c r="A476" s="5" t="s">
        <v>722</v>
      </c>
      <c r="B476" s="5">
        <v>1</v>
      </c>
      <c r="C476" s="5">
        <v>1</v>
      </c>
      <c r="D476" s="5"/>
      <c r="E476" s="30" t="s">
        <v>245</v>
      </c>
      <c r="F476" s="32" t="s">
        <v>239</v>
      </c>
      <c r="G476" s="36">
        <v>3597</v>
      </c>
      <c r="H476" s="36"/>
      <c r="I476" s="36">
        <v>90</v>
      </c>
      <c r="J476" s="38"/>
      <c r="K476" s="38"/>
      <c r="L476" s="39">
        <f t="shared" si="22"/>
        <v>3687</v>
      </c>
      <c r="M476" s="112"/>
      <c r="N476" s="36"/>
      <c r="O476" s="223"/>
    </row>
    <row r="477" spans="1:15" ht="52.5" customHeight="1" thickBot="1">
      <c r="A477" s="5" t="s">
        <v>723</v>
      </c>
      <c r="B477" s="5">
        <v>1</v>
      </c>
      <c r="C477" s="5">
        <v>1</v>
      </c>
      <c r="D477" s="5"/>
      <c r="E477" s="30" t="s">
        <v>246</v>
      </c>
      <c r="F477" s="32" t="s">
        <v>239</v>
      </c>
      <c r="G477" s="36">
        <v>2948</v>
      </c>
      <c r="H477" s="36"/>
      <c r="I477" s="36">
        <v>129</v>
      </c>
      <c r="J477" s="38"/>
      <c r="K477" s="38"/>
      <c r="L477" s="39">
        <f t="shared" si="22"/>
        <v>3077</v>
      </c>
      <c r="M477" s="112"/>
      <c r="N477" s="36"/>
      <c r="O477" s="223"/>
    </row>
    <row r="478" spans="1:15" ht="52.5" customHeight="1" thickBot="1">
      <c r="A478" s="5" t="s">
        <v>724</v>
      </c>
      <c r="B478" s="5">
        <v>1</v>
      </c>
      <c r="C478" s="5">
        <v>1</v>
      </c>
      <c r="D478" s="5"/>
      <c r="E478" s="30" t="s">
        <v>247</v>
      </c>
      <c r="F478" s="32" t="s">
        <v>239</v>
      </c>
      <c r="G478" s="36">
        <v>3597</v>
      </c>
      <c r="H478" s="36"/>
      <c r="I478" s="36">
        <v>90</v>
      </c>
      <c r="J478" s="38"/>
      <c r="K478" s="38"/>
      <c r="L478" s="39">
        <f t="shared" si="22"/>
        <v>3687</v>
      </c>
      <c r="M478" s="112"/>
      <c r="N478" s="36"/>
      <c r="O478" s="223"/>
    </row>
    <row r="479" spans="1:15" ht="52.5" customHeight="1" thickBot="1">
      <c r="A479" s="5" t="s">
        <v>725</v>
      </c>
      <c r="B479" s="5">
        <v>1</v>
      </c>
      <c r="C479" s="5">
        <v>1</v>
      </c>
      <c r="D479" s="5"/>
      <c r="E479" s="30" t="s">
        <v>248</v>
      </c>
      <c r="F479" s="32" t="s">
        <v>239</v>
      </c>
      <c r="G479" s="36">
        <v>4056</v>
      </c>
      <c r="H479" s="36"/>
      <c r="I479" s="36">
        <v>90</v>
      </c>
      <c r="J479" s="38"/>
      <c r="K479" s="38"/>
      <c r="L479" s="39">
        <f t="shared" si="22"/>
        <v>4146</v>
      </c>
      <c r="M479" s="112"/>
      <c r="N479" s="36"/>
      <c r="O479" s="223"/>
    </row>
    <row r="480" spans="1:15" ht="52.5" customHeight="1" thickBot="1">
      <c r="A480" s="5" t="s">
        <v>726</v>
      </c>
      <c r="B480" s="5">
        <v>1</v>
      </c>
      <c r="C480" s="5"/>
      <c r="D480" s="5">
        <v>1</v>
      </c>
      <c r="E480" s="30" t="s">
        <v>249</v>
      </c>
      <c r="F480" s="32" t="s">
        <v>239</v>
      </c>
      <c r="G480" s="36">
        <v>1325</v>
      </c>
      <c r="H480" s="36"/>
      <c r="I480" s="36">
        <v>175</v>
      </c>
      <c r="J480" s="38"/>
      <c r="K480" s="38"/>
      <c r="L480" s="39">
        <f t="shared" si="22"/>
        <v>1500</v>
      </c>
      <c r="M480" s="112"/>
      <c r="N480" s="36"/>
      <c r="O480" s="223"/>
    </row>
    <row r="481" spans="1:15" ht="52.5" customHeight="1" thickBot="1">
      <c r="A481" s="5" t="s">
        <v>727</v>
      </c>
      <c r="B481" s="5">
        <v>1</v>
      </c>
      <c r="C481" s="5">
        <v>1</v>
      </c>
      <c r="D481" s="5"/>
      <c r="E481" s="30" t="s">
        <v>250</v>
      </c>
      <c r="F481" s="32" t="s">
        <v>239</v>
      </c>
      <c r="G481" s="36">
        <v>3875</v>
      </c>
      <c r="H481" s="36"/>
      <c r="I481" s="36">
        <v>90</v>
      </c>
      <c r="J481" s="38"/>
      <c r="K481" s="38"/>
      <c r="L481" s="39">
        <f t="shared" si="22"/>
        <v>3965</v>
      </c>
      <c r="M481" s="112"/>
      <c r="N481" s="36"/>
      <c r="O481" s="223"/>
    </row>
    <row r="482" spans="1:15" ht="52.5" customHeight="1" thickBot="1">
      <c r="A482" s="5" t="s">
        <v>728</v>
      </c>
      <c r="B482" s="5">
        <v>1</v>
      </c>
      <c r="C482" s="5">
        <v>1</v>
      </c>
      <c r="D482" s="5"/>
      <c r="E482" s="30" t="s">
        <v>251</v>
      </c>
      <c r="F482" s="32" t="s">
        <v>239</v>
      </c>
      <c r="G482" s="36">
        <v>3597</v>
      </c>
      <c r="H482" s="36"/>
      <c r="I482" s="36">
        <v>90</v>
      </c>
      <c r="J482" s="38"/>
      <c r="K482" s="38"/>
      <c r="L482" s="39">
        <f t="shared" si="22"/>
        <v>3687</v>
      </c>
      <c r="M482" s="112"/>
      <c r="N482" s="36"/>
      <c r="O482" s="223"/>
    </row>
    <row r="483" spans="1:15" ht="52.5" customHeight="1" thickBot="1">
      <c r="A483" s="5" t="s">
        <v>729</v>
      </c>
      <c r="B483" s="5">
        <v>1</v>
      </c>
      <c r="C483" s="5">
        <v>1</v>
      </c>
      <c r="D483" s="5"/>
      <c r="E483" s="30" t="s">
        <v>252</v>
      </c>
      <c r="F483" s="32" t="s">
        <v>239</v>
      </c>
      <c r="G483" s="36">
        <v>3597</v>
      </c>
      <c r="H483" s="36"/>
      <c r="I483" s="36">
        <v>90</v>
      </c>
      <c r="J483" s="38"/>
      <c r="K483" s="38"/>
      <c r="L483" s="39">
        <f t="shared" si="22"/>
        <v>3687</v>
      </c>
      <c r="M483" s="112"/>
      <c r="N483" s="36"/>
      <c r="O483" s="223"/>
    </row>
    <row r="484" spans="1:15" ht="52.5" customHeight="1" thickBot="1">
      <c r="A484" s="5" t="s">
        <v>730</v>
      </c>
      <c r="B484" s="5">
        <v>1</v>
      </c>
      <c r="C484" s="5">
        <v>1</v>
      </c>
      <c r="D484" s="5"/>
      <c r="E484" s="30" t="s">
        <v>253</v>
      </c>
      <c r="F484" s="32" t="s">
        <v>239</v>
      </c>
      <c r="G484" s="36">
        <v>3597</v>
      </c>
      <c r="H484" s="36"/>
      <c r="I484" s="36">
        <v>90</v>
      </c>
      <c r="J484" s="38"/>
      <c r="K484" s="38"/>
      <c r="L484" s="39">
        <f t="shared" si="22"/>
        <v>3687</v>
      </c>
      <c r="M484" s="112"/>
      <c r="N484" s="36"/>
      <c r="O484" s="223"/>
    </row>
    <row r="485" spans="1:15" ht="52.5" customHeight="1" thickBot="1">
      <c r="A485" s="5" t="s">
        <v>731</v>
      </c>
      <c r="B485" s="5">
        <v>1</v>
      </c>
      <c r="C485" s="5">
        <v>1</v>
      </c>
      <c r="D485" s="5"/>
      <c r="E485" s="30" t="s">
        <v>254</v>
      </c>
      <c r="F485" s="32" t="s">
        <v>239</v>
      </c>
      <c r="G485" s="36">
        <v>3314</v>
      </c>
      <c r="H485" s="36"/>
      <c r="I485" s="36">
        <v>111</v>
      </c>
      <c r="J485" s="38"/>
      <c r="K485" s="38"/>
      <c r="L485" s="39">
        <f t="shared" si="22"/>
        <v>3425</v>
      </c>
      <c r="M485" s="239"/>
      <c r="N485" s="36"/>
      <c r="O485" s="223"/>
    </row>
    <row r="486" spans="1:15" ht="52.5" customHeight="1" thickBot="1">
      <c r="A486" s="5" t="s">
        <v>732</v>
      </c>
      <c r="B486" s="5">
        <v>1</v>
      </c>
      <c r="C486" s="5">
        <v>1</v>
      </c>
      <c r="D486" s="5"/>
      <c r="E486" s="30" t="s">
        <v>255</v>
      </c>
      <c r="F486" s="32" t="s">
        <v>239</v>
      </c>
      <c r="G486" s="36">
        <v>2976</v>
      </c>
      <c r="H486" s="36"/>
      <c r="I486" s="36">
        <v>129</v>
      </c>
      <c r="J486" s="36"/>
      <c r="K486" s="36"/>
      <c r="L486" s="39">
        <f t="shared" si="22"/>
        <v>3105</v>
      </c>
      <c r="M486" s="111"/>
      <c r="N486" s="36"/>
      <c r="O486" s="223"/>
    </row>
    <row r="487" spans="1:15" ht="52.5" customHeight="1" thickBot="1">
      <c r="A487" s="5" t="s">
        <v>733</v>
      </c>
      <c r="B487" s="5">
        <v>1</v>
      </c>
      <c r="C487" s="5">
        <v>1</v>
      </c>
      <c r="D487" s="5"/>
      <c r="E487" s="30" t="s">
        <v>256</v>
      </c>
      <c r="F487" s="32" t="s">
        <v>239</v>
      </c>
      <c r="G487" s="36">
        <v>4906</v>
      </c>
      <c r="H487" s="36">
        <v>175</v>
      </c>
      <c r="I487" s="36"/>
      <c r="J487" s="36"/>
      <c r="K487" s="36"/>
      <c r="L487" s="39">
        <f t="shared" si="22"/>
        <v>4731</v>
      </c>
      <c r="M487" s="111"/>
      <c r="N487" s="36"/>
      <c r="O487" s="223"/>
    </row>
    <row r="488" spans="1:15" ht="52.5" customHeight="1" thickBot="1">
      <c r="A488" s="5" t="s">
        <v>734</v>
      </c>
      <c r="B488" s="5">
        <v>1</v>
      </c>
      <c r="C488" s="5"/>
      <c r="D488" s="5">
        <v>1</v>
      </c>
      <c r="E488" s="42" t="s">
        <v>257</v>
      </c>
      <c r="F488" s="32" t="s">
        <v>239</v>
      </c>
      <c r="G488" s="36">
        <v>2464</v>
      </c>
      <c r="H488" s="36"/>
      <c r="I488" s="36">
        <v>142</v>
      </c>
      <c r="J488" s="36"/>
      <c r="K488" s="36"/>
      <c r="L488" s="39">
        <f t="shared" si="22"/>
        <v>2606</v>
      </c>
      <c r="M488" s="112"/>
      <c r="N488" s="36"/>
      <c r="O488" s="223"/>
    </row>
    <row r="489" spans="1:15" ht="52.5" customHeight="1" thickBot="1">
      <c r="A489" s="5" t="s">
        <v>735</v>
      </c>
      <c r="B489" s="5">
        <v>1</v>
      </c>
      <c r="C489" s="5">
        <v>1</v>
      </c>
      <c r="D489" s="5"/>
      <c r="E489" s="42" t="s">
        <v>258</v>
      </c>
      <c r="F489" s="32" t="s">
        <v>239</v>
      </c>
      <c r="G489" s="36">
        <v>4838</v>
      </c>
      <c r="H489" s="36">
        <v>175</v>
      </c>
      <c r="I489" s="36"/>
      <c r="J489" s="36"/>
      <c r="K489" s="36"/>
      <c r="L489" s="39">
        <f t="shared" si="22"/>
        <v>4663</v>
      </c>
      <c r="M489" s="112"/>
      <c r="N489" s="36"/>
      <c r="O489" s="223"/>
    </row>
    <row r="490" spans="1:15" ht="52.5" customHeight="1" thickBot="1">
      <c r="A490" s="5" t="s">
        <v>736</v>
      </c>
      <c r="B490" s="5">
        <v>1</v>
      </c>
      <c r="C490" s="5">
        <v>1</v>
      </c>
      <c r="D490" s="5"/>
      <c r="E490" s="42" t="s">
        <v>259</v>
      </c>
      <c r="F490" s="32" t="s">
        <v>239</v>
      </c>
      <c r="G490" s="36">
        <v>3833</v>
      </c>
      <c r="H490" s="36"/>
      <c r="I490" s="36">
        <v>90</v>
      </c>
      <c r="J490" s="36"/>
      <c r="K490" s="36"/>
      <c r="L490" s="39">
        <f t="shared" si="22"/>
        <v>3923</v>
      </c>
      <c r="M490" s="112"/>
      <c r="N490" s="36"/>
      <c r="O490" s="223"/>
    </row>
    <row r="491" spans="1:15" ht="52.5" customHeight="1" thickBot="1">
      <c r="A491" s="5" t="s">
        <v>737</v>
      </c>
      <c r="B491" s="5">
        <v>1</v>
      </c>
      <c r="C491" s="5">
        <v>1</v>
      </c>
      <c r="D491" s="5"/>
      <c r="E491" s="30" t="s">
        <v>260</v>
      </c>
      <c r="F491" s="32" t="s">
        <v>239</v>
      </c>
      <c r="G491" s="36">
        <v>3597</v>
      </c>
      <c r="H491" s="36"/>
      <c r="I491" s="36">
        <v>90</v>
      </c>
      <c r="J491" s="36"/>
      <c r="K491" s="36"/>
      <c r="L491" s="39">
        <f t="shared" si="22"/>
        <v>3687</v>
      </c>
      <c r="M491" s="112"/>
      <c r="N491" s="36"/>
      <c r="O491" s="223"/>
    </row>
    <row r="492" spans="1:15" ht="52.5" customHeight="1" thickBot="1">
      <c r="A492" s="5" t="s">
        <v>738</v>
      </c>
      <c r="B492" s="5">
        <v>1</v>
      </c>
      <c r="C492" s="5">
        <v>1</v>
      </c>
      <c r="D492" s="5"/>
      <c r="E492" s="30" t="s">
        <v>261</v>
      </c>
      <c r="F492" s="32" t="s">
        <v>239</v>
      </c>
      <c r="G492" s="36">
        <v>3597</v>
      </c>
      <c r="H492" s="36"/>
      <c r="I492" s="36">
        <v>90</v>
      </c>
      <c r="J492" s="36"/>
      <c r="K492" s="36"/>
      <c r="L492" s="39">
        <f t="shared" si="22"/>
        <v>3687</v>
      </c>
      <c r="M492" s="112"/>
      <c r="N492" s="36"/>
      <c r="O492" s="223"/>
    </row>
    <row r="493" spans="1:15" ht="52.5" customHeight="1" thickBot="1">
      <c r="A493" s="5" t="s">
        <v>739</v>
      </c>
      <c r="B493" s="5">
        <v>1</v>
      </c>
      <c r="C493" s="5">
        <v>1</v>
      </c>
      <c r="D493" s="5"/>
      <c r="E493" s="30" t="s">
        <v>262</v>
      </c>
      <c r="F493" s="32" t="s">
        <v>239</v>
      </c>
      <c r="G493" s="36">
        <v>3050</v>
      </c>
      <c r="H493" s="36"/>
      <c r="I493" s="36">
        <v>129</v>
      </c>
      <c r="J493" s="36"/>
      <c r="K493" s="36"/>
      <c r="L493" s="39">
        <f t="shared" si="22"/>
        <v>3179</v>
      </c>
      <c r="M493" s="112"/>
      <c r="N493" s="36"/>
      <c r="O493" s="223"/>
    </row>
    <row r="494" spans="1:15" ht="52.5" customHeight="1" thickBot="1">
      <c r="A494" s="5" t="s">
        <v>740</v>
      </c>
      <c r="B494" s="5">
        <v>1</v>
      </c>
      <c r="C494" s="5">
        <v>1</v>
      </c>
      <c r="D494" s="5"/>
      <c r="E494" s="30" t="s">
        <v>263</v>
      </c>
      <c r="F494" s="32" t="s">
        <v>239</v>
      </c>
      <c r="G494" s="36">
        <v>3080</v>
      </c>
      <c r="H494" s="36"/>
      <c r="I494" s="36">
        <v>129</v>
      </c>
      <c r="J494" s="36"/>
      <c r="K494" s="36"/>
      <c r="L494" s="39">
        <f t="shared" si="22"/>
        <v>3209</v>
      </c>
      <c r="M494" s="112"/>
      <c r="N494" s="36"/>
      <c r="O494" s="223"/>
    </row>
    <row r="495" spans="1:15" ht="52.5" customHeight="1" thickBot="1">
      <c r="A495" s="5" t="s">
        <v>741</v>
      </c>
      <c r="B495" s="5">
        <v>1</v>
      </c>
      <c r="C495" s="5">
        <v>1</v>
      </c>
      <c r="D495" s="5"/>
      <c r="E495" s="30" t="s">
        <v>404</v>
      </c>
      <c r="F495" s="32" t="s">
        <v>239</v>
      </c>
      <c r="G495" s="36">
        <v>3314</v>
      </c>
      <c r="H495" s="36"/>
      <c r="I495" s="36">
        <v>111</v>
      </c>
      <c r="J495" s="36"/>
      <c r="K495" s="36"/>
      <c r="L495" s="39">
        <f t="shared" si="22"/>
        <v>3425</v>
      </c>
      <c r="M495" s="112"/>
      <c r="N495" s="36"/>
      <c r="O495" s="223"/>
    </row>
    <row r="496" spans="1:15" ht="52.5" customHeight="1" thickBot="1">
      <c r="A496" s="5" t="s">
        <v>742</v>
      </c>
      <c r="B496" s="5">
        <v>1</v>
      </c>
      <c r="C496" s="5">
        <v>1</v>
      </c>
      <c r="D496" s="5"/>
      <c r="E496" s="30" t="s">
        <v>361</v>
      </c>
      <c r="F496" s="32" t="s">
        <v>239</v>
      </c>
      <c r="G496" s="36">
        <v>6685</v>
      </c>
      <c r="H496" s="36">
        <v>350</v>
      </c>
      <c r="I496" s="36"/>
      <c r="J496" s="36"/>
      <c r="K496" s="36"/>
      <c r="L496" s="39">
        <f t="shared" si="22"/>
        <v>6335</v>
      </c>
      <c r="M496" s="112"/>
      <c r="N496" s="36"/>
      <c r="O496" s="223"/>
    </row>
    <row r="497" spans="1:15" ht="52.5" customHeight="1" thickBot="1">
      <c r="A497" s="5" t="s">
        <v>743</v>
      </c>
      <c r="B497" s="5">
        <v>1</v>
      </c>
      <c r="C497" s="5"/>
      <c r="D497" s="5">
        <v>1</v>
      </c>
      <c r="E497" s="30" t="s">
        <v>362</v>
      </c>
      <c r="F497" s="32" t="s">
        <v>239</v>
      </c>
      <c r="G497" s="36">
        <v>2160</v>
      </c>
      <c r="H497" s="36"/>
      <c r="I497" s="36">
        <v>142</v>
      </c>
      <c r="J497" s="36"/>
      <c r="K497" s="36"/>
      <c r="L497" s="39">
        <f t="shared" si="22"/>
        <v>2302</v>
      </c>
      <c r="M497" s="197"/>
      <c r="N497" s="36"/>
      <c r="O497" s="223"/>
    </row>
    <row r="498" spans="1:15" s="10" customFormat="1" ht="52.5" customHeight="1" thickBot="1">
      <c r="A498" s="5" t="s">
        <v>744</v>
      </c>
      <c r="B498" s="5">
        <v>1</v>
      </c>
      <c r="C498" s="5">
        <v>1</v>
      </c>
      <c r="D498" s="5"/>
      <c r="E498" s="30" t="s">
        <v>348</v>
      </c>
      <c r="F498" s="32" t="s">
        <v>239</v>
      </c>
      <c r="G498" s="39">
        <v>3196</v>
      </c>
      <c r="H498" s="39"/>
      <c r="I498" s="39">
        <v>111</v>
      </c>
      <c r="J498" s="39"/>
      <c r="K498" s="39"/>
      <c r="L498" s="39">
        <f>G498-H498+I498</f>
        <v>3307</v>
      </c>
      <c r="M498" s="102"/>
      <c r="N498" s="39"/>
      <c r="O498" s="223"/>
    </row>
    <row r="499" spans="1:15" ht="52.5" customHeight="1" thickBot="1">
      <c r="A499" s="5" t="s">
        <v>745</v>
      </c>
      <c r="B499" s="5">
        <v>1</v>
      </c>
      <c r="C499" s="5">
        <v>1</v>
      </c>
      <c r="D499" s="5"/>
      <c r="E499" s="86" t="s">
        <v>156</v>
      </c>
      <c r="F499" s="32" t="s">
        <v>239</v>
      </c>
      <c r="G499" s="39">
        <v>3597</v>
      </c>
      <c r="H499" s="39"/>
      <c r="I499" s="39">
        <v>90</v>
      </c>
      <c r="J499" s="39"/>
      <c r="K499" s="39"/>
      <c r="L499" s="39">
        <f>G499-H499+I499</f>
        <v>3687</v>
      </c>
      <c r="M499" s="104"/>
      <c r="N499" s="39"/>
      <c r="O499" s="223"/>
    </row>
    <row r="500" spans="1:15" ht="52.5" customHeight="1" thickBot="1">
      <c r="A500" s="5" t="s">
        <v>746</v>
      </c>
      <c r="B500" s="8">
        <v>1</v>
      </c>
      <c r="C500" s="8">
        <v>1</v>
      </c>
      <c r="D500" s="8"/>
      <c r="E500" s="52" t="s">
        <v>76</v>
      </c>
      <c r="F500" s="65" t="s">
        <v>443</v>
      </c>
      <c r="G500" s="43">
        <v>2597.76</v>
      </c>
      <c r="H500" s="88"/>
      <c r="I500" s="88">
        <v>90</v>
      </c>
      <c r="J500" s="88"/>
      <c r="K500" s="88"/>
      <c r="L500" s="39">
        <v>2687.76</v>
      </c>
      <c r="M500" s="230"/>
      <c r="N500" s="39"/>
      <c r="O500" s="223"/>
    </row>
    <row r="501" spans="1:15" ht="52.5" customHeight="1" thickBot="1">
      <c r="A501" s="5" t="s">
        <v>747</v>
      </c>
      <c r="B501" s="8">
        <v>1</v>
      </c>
      <c r="C501" s="8"/>
      <c r="D501" s="8">
        <v>1</v>
      </c>
      <c r="E501" s="52" t="s">
        <v>466</v>
      </c>
      <c r="F501" s="65" t="s">
        <v>443</v>
      </c>
      <c r="G501" s="43">
        <v>2697</v>
      </c>
      <c r="H501" s="88"/>
      <c r="I501" s="88">
        <v>138</v>
      </c>
      <c r="J501" s="88"/>
      <c r="K501" s="88"/>
      <c r="L501" s="39">
        <v>2835</v>
      </c>
      <c r="M501" s="230"/>
      <c r="N501" s="39"/>
      <c r="O501" s="223"/>
    </row>
    <row r="502" spans="1:15" ht="52.5" customHeight="1" thickBot="1">
      <c r="A502" s="5" t="s">
        <v>748</v>
      </c>
      <c r="B502" s="13">
        <v>1</v>
      </c>
      <c r="C502" s="13">
        <v>1</v>
      </c>
      <c r="D502" s="13"/>
      <c r="E502" s="241" t="s">
        <v>172</v>
      </c>
      <c r="F502" s="84" t="s">
        <v>443</v>
      </c>
      <c r="G502" s="97">
        <v>3021</v>
      </c>
      <c r="H502" s="97"/>
      <c r="I502" s="97">
        <v>129</v>
      </c>
      <c r="J502" s="97"/>
      <c r="K502" s="97"/>
      <c r="L502" s="39">
        <f>G502-H502+I502</f>
        <v>3150</v>
      </c>
      <c r="M502" s="230"/>
      <c r="N502" s="39"/>
      <c r="O502" s="223"/>
    </row>
    <row r="503" spans="1:13" ht="25.5" customHeight="1" thickTop="1">
      <c r="A503" s="5"/>
      <c r="B503" s="5"/>
      <c r="C503" s="5"/>
      <c r="D503" s="5"/>
      <c r="E503" s="30"/>
      <c r="F503" s="242" t="s">
        <v>291</v>
      </c>
      <c r="G503" s="243">
        <f>SUM(G471:G502)</f>
        <v>100971.76</v>
      </c>
      <c r="H503" s="243">
        <f>SUM(H471:H502)</f>
        <v>700</v>
      </c>
      <c r="I503" s="243">
        <f>SUM(I471:I502)</f>
        <v>3489</v>
      </c>
      <c r="J503" s="243">
        <f>SUM(J471:J499)</f>
        <v>0</v>
      </c>
      <c r="K503" s="243">
        <f>SUM(K471:K499)</f>
        <v>0</v>
      </c>
      <c r="L503" s="243">
        <f>SUM(L471:L502)</f>
        <v>103760.76</v>
      </c>
      <c r="M503" s="118"/>
    </row>
    <row r="504" spans="1:13" ht="15" customHeight="1">
      <c r="A504" s="250" t="s">
        <v>318</v>
      </c>
      <c r="B504" s="250"/>
      <c r="C504" s="250"/>
      <c r="D504" s="250"/>
      <c r="E504" s="250"/>
      <c r="F504" s="250"/>
      <c r="G504" s="250"/>
      <c r="H504" s="250"/>
      <c r="I504" s="250"/>
      <c r="J504" s="250"/>
      <c r="K504" s="250"/>
      <c r="L504" s="250"/>
      <c r="M504" s="250"/>
    </row>
    <row r="505" spans="1:15" ht="51" customHeight="1" thickBot="1">
      <c r="A505" s="33" t="s">
        <v>749</v>
      </c>
      <c r="B505" s="5">
        <v>1</v>
      </c>
      <c r="C505" s="5"/>
      <c r="D505" s="5">
        <v>1</v>
      </c>
      <c r="E505" s="30" t="s">
        <v>265</v>
      </c>
      <c r="F505" s="35" t="s">
        <v>264</v>
      </c>
      <c r="G505" s="36">
        <v>1325</v>
      </c>
      <c r="H505" s="36"/>
      <c r="I505" s="36">
        <v>175</v>
      </c>
      <c r="J505" s="36"/>
      <c r="K505" s="36"/>
      <c r="L505" s="39">
        <f t="shared" si="22"/>
        <v>1500</v>
      </c>
      <c r="M505" s="111"/>
      <c r="N505" s="36"/>
      <c r="O505" s="223"/>
    </row>
    <row r="506" spans="1:15" ht="51" customHeight="1" thickBot="1">
      <c r="A506" s="33" t="s">
        <v>750</v>
      </c>
      <c r="B506" s="5">
        <v>1</v>
      </c>
      <c r="C506" s="5"/>
      <c r="D506" s="5">
        <v>1</v>
      </c>
      <c r="E506" s="30" t="s">
        <v>266</v>
      </c>
      <c r="F506" s="35" t="s">
        <v>264</v>
      </c>
      <c r="G506" s="36">
        <v>1325</v>
      </c>
      <c r="H506" s="36"/>
      <c r="I506" s="36">
        <v>175</v>
      </c>
      <c r="J506" s="36"/>
      <c r="K506" s="36"/>
      <c r="L506" s="39">
        <f t="shared" si="22"/>
        <v>1500</v>
      </c>
      <c r="M506" s="112"/>
      <c r="N506" s="36"/>
      <c r="O506" s="223"/>
    </row>
    <row r="507" spans="1:15" ht="51" customHeight="1" thickBot="1">
      <c r="A507" s="33" t="s">
        <v>751</v>
      </c>
      <c r="B507" s="5">
        <v>1</v>
      </c>
      <c r="C507" s="5"/>
      <c r="D507" s="5">
        <v>1</v>
      </c>
      <c r="E507" s="30" t="s">
        <v>267</v>
      </c>
      <c r="F507" s="35" t="s">
        <v>264</v>
      </c>
      <c r="G507" s="36">
        <v>1325</v>
      </c>
      <c r="H507" s="36"/>
      <c r="I507" s="36">
        <v>175</v>
      </c>
      <c r="J507" s="36"/>
      <c r="K507" s="36"/>
      <c r="L507" s="39">
        <f t="shared" si="22"/>
        <v>1500</v>
      </c>
      <c r="M507" s="112"/>
      <c r="N507" s="36"/>
      <c r="O507" s="223"/>
    </row>
    <row r="508" spans="1:15" ht="51" customHeight="1" thickBot="1">
      <c r="A508" s="33" t="s">
        <v>752</v>
      </c>
      <c r="B508" s="5">
        <v>1</v>
      </c>
      <c r="C508" s="5"/>
      <c r="D508" s="5">
        <v>1</v>
      </c>
      <c r="E508" s="30" t="s">
        <v>268</v>
      </c>
      <c r="F508" s="35" t="s">
        <v>264</v>
      </c>
      <c r="G508" s="36">
        <v>1325</v>
      </c>
      <c r="H508" s="36"/>
      <c r="I508" s="36">
        <v>175</v>
      </c>
      <c r="J508" s="36"/>
      <c r="K508" s="36"/>
      <c r="L508" s="39">
        <f t="shared" si="22"/>
        <v>1500</v>
      </c>
      <c r="M508" s="112"/>
      <c r="N508" s="36"/>
      <c r="O508" s="223"/>
    </row>
    <row r="509" spans="1:15" ht="51" customHeight="1" thickBot="1">
      <c r="A509" s="33" t="s">
        <v>753</v>
      </c>
      <c r="B509" s="5">
        <v>1</v>
      </c>
      <c r="C509" s="5"/>
      <c r="D509" s="5">
        <v>1</v>
      </c>
      <c r="E509" s="30" t="s">
        <v>269</v>
      </c>
      <c r="F509" s="35" t="s">
        <v>264</v>
      </c>
      <c r="G509" s="36">
        <v>4516</v>
      </c>
      <c r="H509" s="36"/>
      <c r="I509" s="36">
        <v>31</v>
      </c>
      <c r="J509" s="38"/>
      <c r="K509" s="38"/>
      <c r="L509" s="39">
        <f t="shared" si="22"/>
        <v>4547</v>
      </c>
      <c r="M509" s="112"/>
      <c r="N509" s="36"/>
      <c r="O509" s="223"/>
    </row>
    <row r="510" spans="1:15" ht="51" customHeight="1" thickBot="1">
      <c r="A510" s="33" t="s">
        <v>754</v>
      </c>
      <c r="B510" s="5">
        <v>1</v>
      </c>
      <c r="C510" s="5"/>
      <c r="D510" s="5">
        <v>1</v>
      </c>
      <c r="E510" s="30" t="s">
        <v>270</v>
      </c>
      <c r="F510" s="35" t="s">
        <v>264</v>
      </c>
      <c r="G510" s="36">
        <v>496</v>
      </c>
      <c r="H510" s="36"/>
      <c r="I510" s="36">
        <v>175</v>
      </c>
      <c r="J510" s="38"/>
      <c r="K510" s="38"/>
      <c r="L510" s="39">
        <f t="shared" si="22"/>
        <v>671</v>
      </c>
      <c r="M510" s="112"/>
      <c r="N510" s="36"/>
      <c r="O510" s="223"/>
    </row>
    <row r="511" spans="1:15" ht="51" customHeight="1" thickBot="1">
      <c r="A511" s="33" t="s">
        <v>755</v>
      </c>
      <c r="B511" s="5">
        <v>1</v>
      </c>
      <c r="C511" s="5">
        <v>1</v>
      </c>
      <c r="D511" s="5"/>
      <c r="E511" s="30" t="s">
        <v>402</v>
      </c>
      <c r="F511" s="35" t="s">
        <v>264</v>
      </c>
      <c r="G511" s="39">
        <v>496</v>
      </c>
      <c r="H511" s="39"/>
      <c r="I511" s="39">
        <v>175</v>
      </c>
      <c r="J511" s="53"/>
      <c r="K511" s="53"/>
      <c r="L511" s="39">
        <f t="shared" si="22"/>
        <v>671</v>
      </c>
      <c r="M511" s="112"/>
      <c r="N511" s="39"/>
      <c r="O511" s="223"/>
    </row>
    <row r="512" spans="1:15" s="10" customFormat="1" ht="51" customHeight="1" thickBot="1">
      <c r="A512" s="33" t="s">
        <v>756</v>
      </c>
      <c r="B512" s="13">
        <v>1</v>
      </c>
      <c r="C512" s="13">
        <v>1</v>
      </c>
      <c r="D512" s="47"/>
      <c r="E512" s="83" t="s">
        <v>198</v>
      </c>
      <c r="F512" s="35" t="s">
        <v>264</v>
      </c>
      <c r="G512" s="43">
        <v>3196</v>
      </c>
      <c r="H512" s="43"/>
      <c r="I512" s="43">
        <f>111</f>
        <v>111</v>
      </c>
      <c r="J512" s="43"/>
      <c r="K512" s="43"/>
      <c r="L512" s="43">
        <f>G512-H512+I512+J512</f>
        <v>3307</v>
      </c>
      <c r="M512" s="102"/>
      <c r="N512" s="43"/>
      <c r="O512" s="223"/>
    </row>
    <row r="513" spans="1:13" ht="25.5" customHeight="1" thickBot="1">
      <c r="A513" s="113"/>
      <c r="B513" s="113"/>
      <c r="C513" s="113"/>
      <c r="D513" s="113"/>
      <c r="E513" s="114"/>
      <c r="F513" s="116" t="s">
        <v>292</v>
      </c>
      <c r="G513" s="127">
        <f>SUM(G505:G512)</f>
        <v>14004</v>
      </c>
      <c r="H513" s="127">
        <f>SUM(H505:H512)</f>
        <v>0</v>
      </c>
      <c r="I513" s="127">
        <f>SUM(I505:I512)</f>
        <v>1192</v>
      </c>
      <c r="J513" s="127">
        <f>SUM(J505:J512)</f>
        <v>0</v>
      </c>
      <c r="K513" s="127">
        <f>SUM(K505:K512)</f>
        <v>0</v>
      </c>
      <c r="L513" s="127">
        <f>SUM(L505:L512)</f>
        <v>15196</v>
      </c>
      <c r="M513" s="155"/>
    </row>
    <row r="514" spans="1:13" ht="25.5" customHeight="1" thickTop="1">
      <c r="A514" s="123"/>
      <c r="B514" s="156">
        <f>SUM(B471:B512)</f>
        <v>40</v>
      </c>
      <c r="C514" s="156">
        <f>SUM(C471:C512)</f>
        <v>27</v>
      </c>
      <c r="D514" s="156">
        <f>SUM(D471:D511)</f>
        <v>13</v>
      </c>
      <c r="E514" s="124"/>
      <c r="F514" s="147" t="s">
        <v>293</v>
      </c>
      <c r="G514" s="148">
        <f>G503+G513</f>
        <v>114975.76</v>
      </c>
      <c r="H514" s="148">
        <f>H503+H513</f>
        <v>700</v>
      </c>
      <c r="I514" s="148">
        <f>I503+I513</f>
        <v>4681</v>
      </c>
      <c r="J514" s="148">
        <f>J503+J513</f>
        <v>0</v>
      </c>
      <c r="K514" s="148">
        <f>K503+K513</f>
        <v>0</v>
      </c>
      <c r="L514" s="148">
        <f>L503+L513</f>
        <v>118956.76</v>
      </c>
      <c r="M514" s="155"/>
    </row>
    <row r="515" spans="1:13" ht="15" customHeight="1">
      <c r="A515" s="254" t="s">
        <v>10</v>
      </c>
      <c r="B515" s="254"/>
      <c r="C515" s="254"/>
      <c r="D515" s="254"/>
      <c r="E515" s="254"/>
      <c r="F515" s="254"/>
      <c r="G515" s="254"/>
      <c r="H515" s="254"/>
      <c r="I515" s="254"/>
      <c r="J515" s="254"/>
      <c r="K515" s="254"/>
      <c r="L515" s="254"/>
      <c r="M515" s="254"/>
    </row>
    <row r="516" spans="1:13" ht="15" customHeight="1">
      <c r="A516" s="254" t="s">
        <v>11</v>
      </c>
      <c r="B516" s="254"/>
      <c r="C516" s="254"/>
      <c r="D516" s="254"/>
      <c r="E516" s="254"/>
      <c r="F516" s="254"/>
      <c r="G516" s="254"/>
      <c r="H516" s="254"/>
      <c r="I516" s="254"/>
      <c r="J516" s="254"/>
      <c r="K516" s="254"/>
      <c r="L516" s="254"/>
      <c r="M516" s="254"/>
    </row>
    <row r="517" spans="1:13" ht="15" customHeight="1">
      <c r="A517" s="254" t="str">
        <f>A3</f>
        <v>Nómina que corresponde a la 2DA (SEGUNDA) quincena del mes de NOVIEMBRE de 2017.</v>
      </c>
      <c r="B517" s="254"/>
      <c r="C517" s="254"/>
      <c r="D517" s="254"/>
      <c r="E517" s="254"/>
      <c r="F517" s="254"/>
      <c r="G517" s="254"/>
      <c r="H517" s="254"/>
      <c r="I517" s="254"/>
      <c r="J517" s="254"/>
      <c r="K517" s="254"/>
      <c r="L517" s="254"/>
      <c r="M517" s="254"/>
    </row>
    <row r="518" spans="1:13" ht="15" customHeight="1">
      <c r="A518" s="250" t="s">
        <v>271</v>
      </c>
      <c r="B518" s="250"/>
      <c r="C518" s="250"/>
      <c r="D518" s="250"/>
      <c r="E518" s="250"/>
      <c r="F518" s="250"/>
      <c r="G518" s="250"/>
      <c r="H518" s="250"/>
      <c r="I518" s="250"/>
      <c r="J518" s="250"/>
      <c r="K518" s="250"/>
      <c r="L518" s="250"/>
      <c r="M518" s="250"/>
    </row>
    <row r="519" spans="1:13" ht="24.75" customHeight="1">
      <c r="A519" s="51" t="s">
        <v>8</v>
      </c>
      <c r="B519" s="47" t="s">
        <v>37</v>
      </c>
      <c r="C519" s="47" t="s">
        <v>31</v>
      </c>
      <c r="D519" s="47" t="s">
        <v>32</v>
      </c>
      <c r="E519" s="51" t="s">
        <v>0</v>
      </c>
      <c r="F519" s="51" t="s">
        <v>1</v>
      </c>
      <c r="G519" s="51" t="s">
        <v>2</v>
      </c>
      <c r="H519" s="51" t="s">
        <v>3</v>
      </c>
      <c r="I519" s="51" t="s">
        <v>4</v>
      </c>
      <c r="J519" s="87" t="s">
        <v>100</v>
      </c>
      <c r="K519" s="203" t="s">
        <v>395</v>
      </c>
      <c r="L519" s="51" t="s">
        <v>5</v>
      </c>
      <c r="M519" s="51" t="s">
        <v>6</v>
      </c>
    </row>
    <row r="520" spans="1:15" s="15" customFormat="1" ht="51" customHeight="1" thickBot="1">
      <c r="A520" s="5" t="s">
        <v>757</v>
      </c>
      <c r="B520" s="5">
        <v>1</v>
      </c>
      <c r="C520" s="5"/>
      <c r="D520" s="5">
        <v>1</v>
      </c>
      <c r="E520" s="30" t="s">
        <v>274</v>
      </c>
      <c r="F520" s="35" t="s">
        <v>272</v>
      </c>
      <c r="G520" s="39">
        <v>1798</v>
      </c>
      <c r="H520" s="39"/>
      <c r="I520" s="39">
        <v>167</v>
      </c>
      <c r="J520" s="53"/>
      <c r="K520" s="53"/>
      <c r="L520" s="39">
        <f>G520-H520+I520</f>
        <v>1965</v>
      </c>
      <c r="M520" s="196"/>
      <c r="N520" s="39"/>
      <c r="O520" s="224"/>
    </row>
    <row r="521" spans="1:13" ht="25.5" customHeight="1" thickTop="1">
      <c r="A521" s="123"/>
      <c r="B521" s="119">
        <f>SUM(B520)</f>
        <v>1</v>
      </c>
      <c r="C521" s="119">
        <f>SUM(C520)</f>
        <v>0</v>
      </c>
      <c r="D521" s="119">
        <f>SUM(D520)</f>
        <v>1</v>
      </c>
      <c r="E521" s="124"/>
      <c r="F521" s="119" t="s">
        <v>7</v>
      </c>
      <c r="G521" s="129">
        <f>SUM(G520)</f>
        <v>1798</v>
      </c>
      <c r="H521" s="129">
        <f>SUM(H520)</f>
        <v>0</v>
      </c>
      <c r="I521" s="129">
        <f>SUM(I520)</f>
        <v>167</v>
      </c>
      <c r="J521" s="129">
        <f>SUM(J520)</f>
        <v>0</v>
      </c>
      <c r="K521" s="129">
        <f>SUM(K520)</f>
        <v>0</v>
      </c>
      <c r="L521" s="129">
        <f>SUM(L520)</f>
        <v>1965</v>
      </c>
      <c r="M521" s="155"/>
    </row>
    <row r="522" spans="1:13" ht="15" customHeight="1">
      <c r="A522" s="254"/>
      <c r="B522" s="254"/>
      <c r="C522" s="254"/>
      <c r="D522" s="254"/>
      <c r="E522" s="254"/>
      <c r="F522" s="254"/>
      <c r="G522" s="254"/>
      <c r="H522" s="254"/>
      <c r="I522" s="254"/>
      <c r="J522" s="254"/>
      <c r="K522" s="254"/>
      <c r="L522" s="254"/>
      <c r="M522" s="254"/>
    </row>
    <row r="523" spans="1:12" ht="25.5" customHeight="1">
      <c r="A523" s="24"/>
      <c r="B523" s="24"/>
      <c r="C523" s="24"/>
      <c r="D523" s="24"/>
      <c r="E523" s="2"/>
      <c r="G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8.75" customHeight="1">
      <c r="A549" s="24"/>
      <c r="B549" s="24"/>
      <c r="C549" s="24"/>
      <c r="D549" s="24"/>
      <c r="E549" s="25"/>
      <c r="F549" s="26"/>
      <c r="G549" s="26"/>
      <c r="H549" s="26"/>
      <c r="I549" s="26"/>
      <c r="J549" s="26"/>
      <c r="K549" s="26"/>
      <c r="L549" s="27"/>
    </row>
    <row r="550" spans="1:12" ht="12.75" customHeight="1">
      <c r="A550" s="28"/>
      <c r="B550" s="28"/>
      <c r="C550" s="28"/>
      <c r="D550" s="28"/>
      <c r="E550" s="25"/>
      <c r="F550" s="29"/>
      <c r="G550" s="27"/>
      <c r="H550" s="27"/>
      <c r="I550" s="27"/>
      <c r="J550" s="27"/>
      <c r="K550" s="27"/>
      <c r="L550" s="27"/>
    </row>
    <row r="551" spans="1:12" ht="12.75" customHeight="1">
      <c r="A551" s="28"/>
      <c r="B551" s="28"/>
      <c r="C551" s="28"/>
      <c r="D551" s="28"/>
      <c r="E551" s="25"/>
      <c r="F551" s="29"/>
      <c r="G551" s="27"/>
      <c r="H551" s="29"/>
      <c r="I551" s="27"/>
      <c r="J551" s="27"/>
      <c r="K551" s="27"/>
      <c r="L551" s="27"/>
    </row>
    <row r="552" spans="1:12" ht="12.75" customHeight="1">
      <c r="A552" s="4"/>
      <c r="B552" s="4"/>
      <c r="C552" s="4"/>
      <c r="D552" s="4"/>
      <c r="E552" s="25"/>
      <c r="F552" s="27"/>
      <c r="G552" s="29"/>
      <c r="H552" s="27"/>
      <c r="I552" s="27"/>
      <c r="J552" s="27"/>
      <c r="K552" s="27"/>
      <c r="L552" s="27"/>
    </row>
  </sheetData>
  <sheetProtection/>
  <mergeCells count="138">
    <mergeCell ref="A408:M408"/>
    <mergeCell ref="A409:M409"/>
    <mergeCell ref="A419:M419"/>
    <mergeCell ref="A420:M420"/>
    <mergeCell ref="A421:M421"/>
    <mergeCell ref="A422:M422"/>
    <mergeCell ref="A466:M466"/>
    <mergeCell ref="A467:M467"/>
    <mergeCell ref="A468:M468"/>
    <mergeCell ref="A469:M469"/>
    <mergeCell ref="A515:M515"/>
    <mergeCell ref="A516:M516"/>
    <mergeCell ref="A517:M517"/>
    <mergeCell ref="A518:M518"/>
    <mergeCell ref="A504:M504"/>
    <mergeCell ref="A522:M522"/>
    <mergeCell ref="A308:M308"/>
    <mergeCell ref="A218:M218"/>
    <mergeCell ref="A219:M219"/>
    <mergeCell ref="A234:M234"/>
    <mergeCell ref="A235:M235"/>
    <mergeCell ref="A236:M236"/>
    <mergeCell ref="A237:M237"/>
    <mergeCell ref="A265:M265"/>
    <mergeCell ref="A272:M272"/>
    <mergeCell ref="A284:M284"/>
    <mergeCell ref="A149:M149"/>
    <mergeCell ref="A150:M150"/>
    <mergeCell ref="A151:M151"/>
    <mergeCell ref="A168:M168"/>
    <mergeCell ref="A169:M169"/>
    <mergeCell ref="A160:M160"/>
    <mergeCell ref="A161:M161"/>
    <mergeCell ref="A162:M162"/>
    <mergeCell ref="A163:M163"/>
    <mergeCell ref="A127:M127"/>
    <mergeCell ref="A128:M128"/>
    <mergeCell ref="A129:M129"/>
    <mergeCell ref="A130:M130"/>
    <mergeCell ref="A137:M137"/>
    <mergeCell ref="A138:M138"/>
    <mergeCell ref="A139:M139"/>
    <mergeCell ref="A140:M140"/>
    <mergeCell ref="A148:M148"/>
    <mergeCell ref="A99:M99"/>
    <mergeCell ref="A106:M106"/>
    <mergeCell ref="A107:M107"/>
    <mergeCell ref="A108:M108"/>
    <mergeCell ref="A109:M109"/>
    <mergeCell ref="A119:M119"/>
    <mergeCell ref="A120:M120"/>
    <mergeCell ref="A121:M121"/>
    <mergeCell ref="A122:M122"/>
    <mergeCell ref="A43:M43"/>
    <mergeCell ref="A50:M50"/>
    <mergeCell ref="A58:M58"/>
    <mergeCell ref="A59:M59"/>
    <mergeCell ref="A60:M60"/>
    <mergeCell ref="A61:M61"/>
    <mergeCell ref="A83:M83"/>
    <mergeCell ref="A84:M84"/>
    <mergeCell ref="A85:M85"/>
    <mergeCell ref="A75:M75"/>
    <mergeCell ref="A76:M76"/>
    <mergeCell ref="A77:M77"/>
    <mergeCell ref="A78:M78"/>
    <mergeCell ref="A1:M1"/>
    <mergeCell ref="A2:M2"/>
    <mergeCell ref="A3:M3"/>
    <mergeCell ref="A4:M4"/>
    <mergeCell ref="A16:M16"/>
    <mergeCell ref="A17:M17"/>
    <mergeCell ref="A18:M18"/>
    <mergeCell ref="A19:M19"/>
    <mergeCell ref="A98:M98"/>
    <mergeCell ref="A86:M86"/>
    <mergeCell ref="A96:M96"/>
    <mergeCell ref="A97:M97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178:M178"/>
    <mergeCell ref="A208:M208"/>
    <mergeCell ref="A209:M209"/>
    <mergeCell ref="A210:M210"/>
    <mergeCell ref="A211:M211"/>
    <mergeCell ref="A170:M170"/>
    <mergeCell ref="A171:M171"/>
    <mergeCell ref="A298:M298"/>
    <mergeCell ref="A299:M299"/>
    <mergeCell ref="A245:M245"/>
    <mergeCell ref="A246:M246"/>
    <mergeCell ref="A247:M247"/>
    <mergeCell ref="A175:M175"/>
    <mergeCell ref="A176:M176"/>
    <mergeCell ref="A177:M177"/>
    <mergeCell ref="A186:M186"/>
    <mergeCell ref="A248:M248"/>
    <mergeCell ref="A254:M254"/>
    <mergeCell ref="A255:M255"/>
    <mergeCell ref="A256:M256"/>
    <mergeCell ref="A257:M257"/>
    <mergeCell ref="A199:M199"/>
    <mergeCell ref="A216:M216"/>
    <mergeCell ref="A217:M217"/>
    <mergeCell ref="A200:M200"/>
    <mergeCell ref="A201:M201"/>
    <mergeCell ref="A202:M202"/>
    <mergeCell ref="A407:M407"/>
    <mergeCell ref="A435:M435"/>
    <mergeCell ref="A436:M436"/>
    <mergeCell ref="A437:M437"/>
    <mergeCell ref="A438:M438"/>
    <mergeCell ref="A458:M458"/>
    <mergeCell ref="A394:M394"/>
    <mergeCell ref="A395:M395"/>
    <mergeCell ref="A301:M301"/>
    <mergeCell ref="A406:M406"/>
    <mergeCell ref="A320:M320"/>
    <mergeCell ref="A326:M326"/>
    <mergeCell ref="A336:M336"/>
    <mergeCell ref="A342:M342"/>
    <mergeCell ref="A368:M368"/>
    <mergeCell ref="A386:M386"/>
    <mergeCell ref="A300:M300"/>
    <mergeCell ref="A392:M392"/>
    <mergeCell ref="A393:M393"/>
    <mergeCell ref="A306:M306"/>
    <mergeCell ref="A307:M307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Noviembre &amp;"Arial,Normal"&amp;K000000de &amp;"Arial,Negrita"&amp;K7030A02017</oddFooter>
  </headerFooter>
  <rowBreaks count="62" manualBreakCount="62">
    <brk id="15" max="255" man="1"/>
    <brk id="25" max="255" man="1"/>
    <brk id="36" max="255" man="1"/>
    <brk id="57" max="255" man="1"/>
    <brk id="64" max="255" man="1"/>
    <brk id="36" max="255" man="1"/>
    <brk id="57" max="255" man="1"/>
    <brk id="74" max="255" man="1"/>
    <brk id="82" max="255" man="1"/>
    <brk id="95" max="255" man="1"/>
    <brk id="105" max="255" man="1"/>
    <brk id="118" max="255" man="1"/>
    <brk id="126" max="255" man="1"/>
    <brk id="136" max="255" man="1"/>
    <brk id="147" max="255" man="1"/>
    <brk id="159" max="255" man="1"/>
    <brk id="167" max="255" man="1"/>
    <brk id="174" max="255" man="1"/>
    <brk id="198" max="255" man="1"/>
    <brk id="207" max="255" man="1"/>
    <brk id="215" max="255" man="1"/>
    <brk id="233" max="255" man="1"/>
    <brk id="244" max="255" man="1"/>
    <brk id="253" max="255" man="1"/>
    <brk id="264" max="255" man="1"/>
    <brk id="271" max="255" man="1"/>
    <brk id="283" max="255" man="1"/>
    <brk id="297" max="255" man="1"/>
    <brk id="174" max="255" man="1"/>
    <brk id="198" max="255" man="1"/>
    <brk id="207" max="255" man="1"/>
    <brk id="215" max="255" man="1"/>
    <brk id="233" max="255" man="1"/>
    <brk id="244" max="255" man="1"/>
    <brk id="253" max="255" man="1"/>
    <brk id="264" max="255" man="1"/>
    <brk id="271" max="255" man="1"/>
    <brk id="283" max="255" man="1"/>
    <brk id="305" max="255" man="1"/>
    <brk id="319" max="255" man="1"/>
    <brk id="325" max="255" man="1"/>
    <brk id="335" max="255" man="1"/>
    <brk id="341" max="255" man="1"/>
    <brk id="356" max="255" man="1"/>
    <brk id="367" max="255" man="1"/>
    <brk id="385" max="255" man="1"/>
    <brk id="391" max="255" man="1"/>
    <brk id="159" max="255" man="1"/>
    <brk id="405" max="255" man="1"/>
    <brk id="418" max="255" man="1"/>
    <brk id="434" max="255" man="1"/>
    <brk id="448" max="255" man="1"/>
    <brk id="457" max="255" man="1"/>
    <brk id="465" max="255" man="1"/>
    <brk id="481" max="255" man="1"/>
    <brk id="492" max="255" man="1"/>
    <brk id="503" max="255" man="1"/>
    <brk id="514" max="255" man="1"/>
    <brk id="521" max="255" man="1"/>
    <brk id="522" max="255" man="1"/>
    <brk id="523" max="255" man="1"/>
    <brk id="557" max="7" man="1"/>
  </rowBreaks>
  <ignoredErrors>
    <ignoredError sqref="L1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5"/>
  <sheetViews>
    <sheetView view="pageLayout" zoomScale="73" zoomScaleNormal="80" zoomScalePageLayoutView="73" workbookViewId="0" topLeftCell="A9">
      <selection activeCell="A18" sqref="A18:IV33"/>
    </sheetView>
  </sheetViews>
  <sheetFormatPr defaultColWidth="11.28125" defaultRowHeight="12.75"/>
  <cols>
    <col min="1" max="1" width="7.8515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54" t="s">
        <v>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">
      <c r="A2" s="254" t="s">
        <v>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>
      <c r="A3" s="254" t="s">
        <v>475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">
      <c r="A4" s="255" t="s">
        <v>396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24.75" thickBot="1">
      <c r="A5" s="211" t="s">
        <v>8</v>
      </c>
      <c r="B5" s="211" t="s">
        <v>37</v>
      </c>
      <c r="C5" s="211" t="s">
        <v>31</v>
      </c>
      <c r="D5" s="211" t="s">
        <v>32</v>
      </c>
      <c r="E5" s="48" t="s">
        <v>0</v>
      </c>
      <c r="F5" s="211" t="s">
        <v>1</v>
      </c>
      <c r="G5" s="211" t="s">
        <v>2</v>
      </c>
      <c r="H5" s="211" t="s">
        <v>3</v>
      </c>
      <c r="I5" s="211" t="s">
        <v>4</v>
      </c>
      <c r="J5" s="87" t="s">
        <v>100</v>
      </c>
      <c r="K5" s="203" t="s">
        <v>395</v>
      </c>
      <c r="L5" s="48" t="s">
        <v>5</v>
      </c>
      <c r="M5" s="212" t="s">
        <v>6</v>
      </c>
    </row>
    <row r="6" spans="1:13" ht="33.75" customHeight="1" thickBot="1">
      <c r="A6" s="248" t="s">
        <v>758</v>
      </c>
      <c r="B6" s="5">
        <v>1</v>
      </c>
      <c r="C6" s="5"/>
      <c r="D6" s="5">
        <v>1</v>
      </c>
      <c r="E6" s="204" t="s">
        <v>397</v>
      </c>
      <c r="F6" s="169" t="s">
        <v>457</v>
      </c>
      <c r="G6" s="39">
        <v>1694</v>
      </c>
      <c r="H6" s="39"/>
      <c r="I6" s="36">
        <v>104</v>
      </c>
      <c r="J6" s="36"/>
      <c r="K6" s="36"/>
      <c r="L6" s="36">
        <f aca="true" t="shared" si="0" ref="L6:L11">G6-H6+I6+J6+K6</f>
        <v>1798</v>
      </c>
      <c r="M6" s="9"/>
    </row>
    <row r="7" spans="1:13" ht="35.25" customHeight="1" thickBot="1">
      <c r="A7" s="248" t="s">
        <v>759</v>
      </c>
      <c r="B7" s="5">
        <v>1</v>
      </c>
      <c r="C7" s="5">
        <v>1</v>
      </c>
      <c r="D7" s="5"/>
      <c r="E7" s="204" t="s">
        <v>428</v>
      </c>
      <c r="F7" s="169" t="s">
        <v>456</v>
      </c>
      <c r="G7" s="39">
        <v>2739</v>
      </c>
      <c r="H7" s="39"/>
      <c r="I7" s="36">
        <v>61</v>
      </c>
      <c r="J7" s="36"/>
      <c r="K7" s="36"/>
      <c r="L7" s="36">
        <f t="shared" si="0"/>
        <v>2800</v>
      </c>
      <c r="M7" s="9"/>
    </row>
    <row r="8" spans="1:13" ht="34.5" customHeight="1" thickBot="1">
      <c r="A8" s="248" t="s">
        <v>760</v>
      </c>
      <c r="B8" s="5">
        <v>1</v>
      </c>
      <c r="C8" s="5">
        <v>1</v>
      </c>
      <c r="D8" s="5"/>
      <c r="E8" s="204" t="s">
        <v>400</v>
      </c>
      <c r="F8" s="169" t="s">
        <v>455</v>
      </c>
      <c r="G8" s="39">
        <v>7020</v>
      </c>
      <c r="H8" s="39">
        <v>220</v>
      </c>
      <c r="I8" s="36"/>
      <c r="J8" s="36"/>
      <c r="K8" s="36"/>
      <c r="L8" s="36">
        <f t="shared" si="0"/>
        <v>6800</v>
      </c>
      <c r="M8" s="9"/>
    </row>
    <row r="9" spans="1:13" ht="34.5" customHeight="1" thickBot="1">
      <c r="A9" s="248" t="s">
        <v>761</v>
      </c>
      <c r="B9" s="5">
        <v>1</v>
      </c>
      <c r="C9" s="5">
        <v>1</v>
      </c>
      <c r="D9" s="5"/>
      <c r="E9" s="216" t="s">
        <v>414</v>
      </c>
      <c r="F9" s="169" t="s">
        <v>454</v>
      </c>
      <c r="G9" s="39">
        <v>2400</v>
      </c>
      <c r="H9" s="39"/>
      <c r="I9" s="36">
        <v>100</v>
      </c>
      <c r="J9" s="36"/>
      <c r="K9" s="36"/>
      <c r="L9" s="36">
        <f t="shared" si="0"/>
        <v>2500</v>
      </c>
      <c r="M9" s="209"/>
    </row>
    <row r="10" spans="1:13" ht="34.5" customHeight="1" thickBot="1" thickTop="1">
      <c r="A10" s="248" t="s">
        <v>762</v>
      </c>
      <c r="B10" s="5">
        <v>1</v>
      </c>
      <c r="C10" s="5">
        <v>1</v>
      </c>
      <c r="D10" s="5"/>
      <c r="E10" s="216" t="s">
        <v>471</v>
      </c>
      <c r="F10" s="169" t="s">
        <v>472</v>
      </c>
      <c r="G10" s="39">
        <v>2800</v>
      </c>
      <c r="H10" s="39"/>
      <c r="I10" s="36">
        <v>100</v>
      </c>
      <c r="J10" s="36"/>
      <c r="K10" s="36"/>
      <c r="L10" s="36">
        <f t="shared" si="0"/>
        <v>2900</v>
      </c>
      <c r="M10" s="208"/>
    </row>
    <row r="11" spans="1:13" ht="34.5" customHeight="1" thickBot="1">
      <c r="A11" s="248" t="s">
        <v>763</v>
      </c>
      <c r="B11" s="5">
        <v>1</v>
      </c>
      <c r="C11" s="5"/>
      <c r="D11" s="5">
        <v>1</v>
      </c>
      <c r="E11" s="216" t="s">
        <v>433</v>
      </c>
      <c r="F11" s="169" t="s">
        <v>458</v>
      </c>
      <c r="G11" s="39">
        <v>1985</v>
      </c>
      <c r="H11" s="39"/>
      <c r="I11" s="36">
        <v>95</v>
      </c>
      <c r="J11" s="36"/>
      <c r="K11" s="36"/>
      <c r="L11" s="36">
        <f t="shared" si="0"/>
        <v>2080</v>
      </c>
      <c r="M11" s="9"/>
    </row>
    <row r="12" spans="1:13" ht="15.75" thickTop="1">
      <c r="A12" s="113"/>
      <c r="B12" s="119">
        <f>SUM(B6:B11)</f>
        <v>6</v>
      </c>
      <c r="C12" s="119">
        <f>SUM(C6:C11)</f>
        <v>4</v>
      </c>
      <c r="D12" s="119">
        <f>SUM(D6:D11)</f>
        <v>2</v>
      </c>
      <c r="E12" s="120"/>
      <c r="F12" s="119" t="s">
        <v>7</v>
      </c>
      <c r="G12" s="129">
        <f>SUM(G6:G11)</f>
        <v>18638</v>
      </c>
      <c r="H12" s="129">
        <f>SUM(H6:H11)</f>
        <v>220</v>
      </c>
      <c r="I12" s="129">
        <f>SUM(I6:I11)</f>
        <v>460</v>
      </c>
      <c r="J12" s="129">
        <f>SUM(J6:J8)</f>
        <v>0</v>
      </c>
      <c r="K12" s="129">
        <f>SUM(K6:K8)</f>
        <v>0</v>
      </c>
      <c r="L12" s="129">
        <f>SUM(L6:L11)</f>
        <v>18878</v>
      </c>
      <c r="M12" s="122"/>
    </row>
    <row r="13" spans="1:13" ht="15">
      <c r="A13" s="5"/>
      <c r="B13" s="213"/>
      <c r="C13" s="213"/>
      <c r="D13" s="213"/>
      <c r="E13" s="207"/>
      <c r="F13" s="213"/>
      <c r="G13" s="53"/>
      <c r="H13" s="53"/>
      <c r="I13" s="53"/>
      <c r="J13" s="53"/>
      <c r="K13" s="53"/>
      <c r="L13" s="53"/>
      <c r="M13" s="208"/>
    </row>
    <row r="14" spans="1:13" ht="15">
      <c r="A14" s="5"/>
      <c r="B14" s="206"/>
      <c r="C14" s="206"/>
      <c r="D14" s="206"/>
      <c r="E14" s="207"/>
      <c r="F14" s="206"/>
      <c r="G14" s="53"/>
      <c r="H14" s="53"/>
      <c r="I14" s="53"/>
      <c r="J14" s="53"/>
      <c r="K14" s="53"/>
      <c r="L14" s="53"/>
      <c r="M14" s="208"/>
    </row>
    <row r="15" spans="1:13" ht="15">
      <c r="A15" s="5"/>
      <c r="B15" s="206"/>
      <c r="C15" s="206"/>
      <c r="D15" s="206"/>
      <c r="E15" s="207"/>
      <c r="F15" s="206"/>
      <c r="G15" s="53"/>
      <c r="H15" s="53"/>
      <c r="I15" s="53"/>
      <c r="J15" s="53"/>
      <c r="K15" s="53"/>
      <c r="L15" s="53"/>
      <c r="M15" s="208"/>
    </row>
    <row r="16" spans="1:13" ht="15">
      <c r="A16" s="5"/>
      <c r="B16" s="206"/>
      <c r="C16" s="206"/>
      <c r="D16" s="206"/>
      <c r="E16" s="207"/>
      <c r="F16" s="206"/>
      <c r="G16" s="53"/>
      <c r="H16" s="53"/>
      <c r="I16" s="53"/>
      <c r="J16" s="53"/>
      <c r="K16" s="53"/>
      <c r="L16" s="53"/>
      <c r="M16" s="208"/>
    </row>
    <row r="17" spans="1:13" ht="15">
      <c r="A17" s="5"/>
      <c r="B17" s="206"/>
      <c r="C17" s="206"/>
      <c r="D17" s="206"/>
      <c r="E17" s="207"/>
      <c r="F17" s="206"/>
      <c r="G17" s="53"/>
      <c r="H17" s="53"/>
      <c r="I17" s="53"/>
      <c r="J17" s="53"/>
      <c r="K17" s="53"/>
      <c r="L17" s="53"/>
      <c r="M17" s="208"/>
    </row>
    <row r="18" spans="1:12" ht="15">
      <c r="A18" s="24"/>
      <c r="B18" s="24"/>
      <c r="C18" s="24"/>
      <c r="D18" s="24"/>
      <c r="E18" s="25"/>
      <c r="F18" s="26"/>
      <c r="G18" s="26"/>
      <c r="I18" s="26"/>
      <c r="J18" s="26"/>
      <c r="K18" s="26"/>
      <c r="L18" s="27"/>
    </row>
    <row r="19" spans="1:12" ht="15">
      <c r="A19" s="24"/>
      <c r="B19" s="24"/>
      <c r="C19" s="24"/>
      <c r="D19" s="24"/>
      <c r="E19" s="25"/>
      <c r="F19" s="26"/>
      <c r="G19" s="26"/>
      <c r="I19" s="26"/>
      <c r="J19" s="26"/>
      <c r="K19" s="26"/>
      <c r="L19" s="27"/>
    </row>
    <row r="20" spans="1:12" ht="15">
      <c r="A20" s="24"/>
      <c r="B20" s="24"/>
      <c r="C20" s="24"/>
      <c r="D20" s="24"/>
      <c r="E20" s="25"/>
      <c r="F20" s="26"/>
      <c r="G20" s="26"/>
      <c r="I20" s="26"/>
      <c r="J20" s="26"/>
      <c r="K20" s="26"/>
      <c r="L20" s="27"/>
    </row>
    <row r="21" spans="1:12" ht="15">
      <c r="A21" s="24"/>
      <c r="B21" s="24"/>
      <c r="C21" s="24"/>
      <c r="D21" s="24"/>
      <c r="E21" s="25"/>
      <c r="F21" s="26"/>
      <c r="G21" s="26"/>
      <c r="H21" s="26"/>
      <c r="I21" s="26"/>
      <c r="J21" s="26"/>
      <c r="K21" s="26"/>
      <c r="L21" s="27"/>
    </row>
    <row r="22" spans="1:12" ht="15">
      <c r="A22" s="24"/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7"/>
    </row>
    <row r="23" spans="1:12" ht="15">
      <c r="A23" s="24"/>
      <c r="B23" s="24"/>
      <c r="C23" s="24"/>
      <c r="D23" s="24"/>
      <c r="E23" s="25"/>
      <c r="F23" s="26"/>
      <c r="G23" s="26"/>
      <c r="H23" s="26"/>
      <c r="I23" s="26"/>
      <c r="J23" s="26"/>
      <c r="K23" s="26"/>
      <c r="L23" s="27"/>
    </row>
    <row r="24" spans="1:12" ht="15">
      <c r="A24" s="24"/>
      <c r="B24" s="24"/>
      <c r="C24" s="24"/>
      <c r="D24" s="24"/>
      <c r="E24" s="25"/>
      <c r="F24" s="26"/>
      <c r="G24" s="26"/>
      <c r="H24" s="26"/>
      <c r="I24" s="26"/>
      <c r="J24" s="26"/>
      <c r="K24" s="26"/>
      <c r="L24" s="27"/>
    </row>
    <row r="25" spans="1:12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</row>
    <row r="26" spans="1:12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</row>
    <row r="27" spans="1:12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1:12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</row>
    <row r="29" spans="1:12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</row>
    <row r="30" spans="1:12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</row>
    <row r="31" spans="1:12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</row>
    <row r="32" spans="1:12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</row>
    <row r="33" spans="1:12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</row>
    <row r="34" spans="1:12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</row>
    <row r="35" spans="1:12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</row>
    <row r="36" spans="1:12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</row>
    <row r="37" spans="1:12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0.75" customHeight="1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</row>
    <row r="41" spans="1:12" ht="26.25" customHeight="1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8"/>
      <c r="B43" s="28"/>
      <c r="C43" s="28"/>
      <c r="D43" s="28"/>
      <c r="E43" s="25"/>
      <c r="F43" s="29"/>
      <c r="G43" s="27"/>
      <c r="H43" s="27"/>
      <c r="I43" s="27"/>
      <c r="J43" s="27"/>
      <c r="K43" s="27"/>
      <c r="L43" s="27"/>
    </row>
    <row r="44" spans="1:12" ht="15">
      <c r="A44" s="28"/>
      <c r="B44" s="28"/>
      <c r="C44" s="28"/>
      <c r="D44" s="28"/>
      <c r="E44" s="25"/>
      <c r="F44" s="29"/>
      <c r="G44" s="27"/>
      <c r="H44" s="29"/>
      <c r="I44" s="27"/>
      <c r="J44" s="27"/>
      <c r="K44" s="27"/>
      <c r="L44" s="27"/>
    </row>
    <row r="45" spans="1:12" ht="15">
      <c r="A45" s="4"/>
      <c r="B45" s="4"/>
      <c r="C45" s="4"/>
      <c r="D45" s="4"/>
      <c r="E45" s="25"/>
      <c r="F45" s="27"/>
      <c r="G45" s="29"/>
      <c r="H45" s="27"/>
      <c r="I45" s="27"/>
      <c r="J45" s="27"/>
      <c r="K45" s="27"/>
      <c r="L45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&amp;C&amp;"Arial,Negrita"&amp;K7030A02DA QUIN DE NOVIEMBRE 2017 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3"/>
  <sheetViews>
    <sheetView view="pageLayout" zoomScale="80" zoomScaleNormal="80" zoomScalePageLayoutView="80" workbookViewId="0" topLeftCell="A15">
      <selection activeCell="A22" sqref="A22:IV36"/>
    </sheetView>
  </sheetViews>
  <sheetFormatPr defaultColWidth="11.421875" defaultRowHeight="12.75"/>
  <cols>
    <col min="1" max="1" width="9.281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54" t="s">
        <v>10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>
      <c r="A3" s="254" t="s">
        <v>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2.75">
      <c r="A4" s="254" t="s">
        <v>475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18">
      <c r="A5" s="255" t="s">
        <v>396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25.5">
      <c r="A6" s="211" t="s">
        <v>8</v>
      </c>
      <c r="B6" s="211" t="s">
        <v>37</v>
      </c>
      <c r="C6" s="211" t="s">
        <v>31</v>
      </c>
      <c r="D6" s="211" t="s">
        <v>32</v>
      </c>
      <c r="E6" s="48" t="s">
        <v>0</v>
      </c>
      <c r="F6" s="211" t="s">
        <v>1</v>
      </c>
      <c r="G6" s="211" t="s">
        <v>2</v>
      </c>
      <c r="H6" s="211" t="s">
        <v>3</v>
      </c>
      <c r="I6" s="211" t="s">
        <v>4</v>
      </c>
      <c r="J6" s="191" t="s">
        <v>100</v>
      </c>
      <c r="K6" s="203" t="s">
        <v>395</v>
      </c>
      <c r="L6" s="48" t="s">
        <v>5</v>
      </c>
      <c r="M6" s="228" t="s">
        <v>6</v>
      </c>
    </row>
    <row r="7" spans="1:13" ht="35.25" customHeight="1" thickBot="1">
      <c r="A7" s="248" t="s">
        <v>764</v>
      </c>
      <c r="B7" s="5">
        <v>1</v>
      </c>
      <c r="C7" s="5">
        <v>1</v>
      </c>
      <c r="D7" s="5"/>
      <c r="E7" s="204"/>
      <c r="F7" s="169" t="s">
        <v>409</v>
      </c>
      <c r="G7" s="39">
        <v>3810</v>
      </c>
      <c r="H7" s="39"/>
      <c r="I7" s="36">
        <v>90</v>
      </c>
      <c r="J7" s="36"/>
      <c r="K7" s="36"/>
      <c r="L7" s="36">
        <f>G7-H7+I7</f>
        <v>3900</v>
      </c>
      <c r="M7" s="6"/>
    </row>
    <row r="8" spans="1:13" ht="35.25" customHeight="1" thickBot="1">
      <c r="A8" s="248" t="s">
        <v>765</v>
      </c>
      <c r="B8" s="5">
        <v>1</v>
      </c>
      <c r="C8" s="5">
        <v>1</v>
      </c>
      <c r="D8" s="5"/>
      <c r="E8" s="204" t="s">
        <v>452</v>
      </c>
      <c r="F8" s="169" t="s">
        <v>442</v>
      </c>
      <c r="G8" s="39">
        <v>1795</v>
      </c>
      <c r="H8" s="39"/>
      <c r="I8" s="36">
        <v>95</v>
      </c>
      <c r="J8" s="36"/>
      <c r="K8" s="36"/>
      <c r="L8" s="36">
        <f>G8-H8+I8</f>
        <v>1890</v>
      </c>
      <c r="M8" s="9"/>
    </row>
    <row r="9" spans="1:13" ht="35.25" customHeight="1" thickBot="1">
      <c r="A9" s="248" t="s">
        <v>766</v>
      </c>
      <c r="B9" s="5">
        <v>1</v>
      </c>
      <c r="C9" s="5">
        <v>1</v>
      </c>
      <c r="D9" s="5"/>
      <c r="E9" s="229"/>
      <c r="F9" s="169" t="s">
        <v>409</v>
      </c>
      <c r="G9" s="39">
        <v>3810</v>
      </c>
      <c r="H9" s="39"/>
      <c r="I9" s="36">
        <v>90</v>
      </c>
      <c r="J9" s="36"/>
      <c r="K9" s="36"/>
      <c r="L9" s="36">
        <f>G9-H9+I9</f>
        <v>3900</v>
      </c>
      <c r="M9" s="9"/>
    </row>
    <row r="10" spans="1:13" ht="35.25" customHeight="1" thickBot="1">
      <c r="A10" s="248" t="s">
        <v>767</v>
      </c>
      <c r="B10" s="5">
        <v>1</v>
      </c>
      <c r="C10" s="5">
        <v>1</v>
      </c>
      <c r="D10" s="5"/>
      <c r="E10" s="229"/>
      <c r="F10" s="169" t="s">
        <v>409</v>
      </c>
      <c r="G10" s="39">
        <v>3810</v>
      </c>
      <c r="H10" s="39"/>
      <c r="I10" s="36">
        <v>90</v>
      </c>
      <c r="J10" s="36"/>
      <c r="K10" s="36"/>
      <c r="L10" s="36">
        <f>G10-H10+I10</f>
        <v>3900</v>
      </c>
      <c r="M10" s="9"/>
    </row>
    <row r="11" spans="1:13" ht="35.25" customHeight="1" thickBot="1">
      <c r="A11" s="248" t="s">
        <v>768</v>
      </c>
      <c r="B11" s="13">
        <v>1</v>
      </c>
      <c r="C11" s="13">
        <v>1</v>
      </c>
      <c r="D11" s="234"/>
      <c r="E11" s="236"/>
      <c r="F11" s="237" t="s">
        <v>409</v>
      </c>
      <c r="G11" s="39">
        <v>3810</v>
      </c>
      <c r="H11" s="39"/>
      <c r="I11" s="43">
        <v>90</v>
      </c>
      <c r="J11" s="43"/>
      <c r="K11" s="43"/>
      <c r="L11" s="43">
        <f>G11-H11+I11+J11</f>
        <v>3900</v>
      </c>
      <c r="M11" s="9"/>
    </row>
    <row r="12" spans="1:13" ht="35.25" customHeight="1" thickBot="1">
      <c r="A12" s="248" t="s">
        <v>769</v>
      </c>
      <c r="B12" s="13">
        <v>1</v>
      </c>
      <c r="C12" s="13">
        <v>1</v>
      </c>
      <c r="D12" s="238"/>
      <c r="E12" s="236"/>
      <c r="F12" s="237" t="s">
        <v>409</v>
      </c>
      <c r="G12" s="39">
        <v>3810</v>
      </c>
      <c r="H12" s="39"/>
      <c r="I12" s="43">
        <v>90</v>
      </c>
      <c r="J12" s="43"/>
      <c r="K12" s="43"/>
      <c r="L12" s="43">
        <f>G12-H12+I12+J12</f>
        <v>3900</v>
      </c>
      <c r="M12" s="6"/>
    </row>
    <row r="13" spans="1:13" ht="35.25" customHeight="1" thickBot="1">
      <c r="A13" s="248" t="s">
        <v>770</v>
      </c>
      <c r="B13" s="13">
        <v>1</v>
      </c>
      <c r="C13" s="13">
        <v>1</v>
      </c>
      <c r="D13" s="240"/>
      <c r="E13" s="236" t="s">
        <v>459</v>
      </c>
      <c r="F13" s="237" t="s">
        <v>422</v>
      </c>
      <c r="G13" s="39">
        <v>3205</v>
      </c>
      <c r="H13" s="39"/>
      <c r="I13" s="43">
        <v>95</v>
      </c>
      <c r="J13" s="43"/>
      <c r="K13" s="43"/>
      <c r="L13" s="43">
        <f>G13-H13+I13+J13</f>
        <v>3300</v>
      </c>
      <c r="M13" s="9"/>
    </row>
    <row r="14" spans="1:13" ht="35.25" customHeight="1" thickBot="1">
      <c r="A14" s="248" t="s">
        <v>771</v>
      </c>
      <c r="B14" s="13">
        <v>1</v>
      </c>
      <c r="C14" s="13">
        <v>1</v>
      </c>
      <c r="D14" s="240"/>
      <c r="E14" s="236" t="s">
        <v>460</v>
      </c>
      <c r="F14" s="237" t="s">
        <v>422</v>
      </c>
      <c r="G14" s="39">
        <v>3205</v>
      </c>
      <c r="H14" s="39"/>
      <c r="I14" s="43">
        <v>95</v>
      </c>
      <c r="J14" s="43"/>
      <c r="K14" s="43"/>
      <c r="L14" s="43">
        <f>G14-H14+I14+J14</f>
        <v>3300</v>
      </c>
      <c r="M14" s="9"/>
    </row>
    <row r="15" spans="1:13" ht="35.25" customHeight="1" thickBot="1">
      <c r="A15" s="248" t="s">
        <v>772</v>
      </c>
      <c r="B15" s="13">
        <v>1</v>
      </c>
      <c r="C15" s="13">
        <v>1</v>
      </c>
      <c r="D15" s="245"/>
      <c r="E15" s="236" t="s">
        <v>467</v>
      </c>
      <c r="F15" s="237" t="s">
        <v>422</v>
      </c>
      <c r="G15" s="39">
        <v>3205</v>
      </c>
      <c r="H15" s="39"/>
      <c r="I15" s="43">
        <v>95</v>
      </c>
      <c r="J15" s="43"/>
      <c r="K15" s="43"/>
      <c r="L15" s="43">
        <f>G15-H15+I15+J15</f>
        <v>3300</v>
      </c>
      <c r="M15" s="9"/>
    </row>
    <row r="16" spans="1:13" ht="35.25" customHeight="1" thickBot="1">
      <c r="A16" s="248" t="s">
        <v>773</v>
      </c>
      <c r="B16" s="13">
        <v>1</v>
      </c>
      <c r="C16" s="13">
        <v>1</v>
      </c>
      <c r="D16" s="246"/>
      <c r="E16" s="236"/>
      <c r="F16" s="237" t="s">
        <v>409</v>
      </c>
      <c r="G16" s="39">
        <v>3810</v>
      </c>
      <c r="H16" s="39"/>
      <c r="I16" s="43">
        <v>90</v>
      </c>
      <c r="J16" s="43"/>
      <c r="K16" s="43"/>
      <c r="L16" s="43">
        <f>G16-H16+I16+J16</f>
        <v>3900</v>
      </c>
      <c r="M16" s="9"/>
    </row>
    <row r="17" spans="1:13" ht="35.25" customHeight="1" thickBot="1">
      <c r="A17" s="248" t="s">
        <v>774</v>
      </c>
      <c r="B17" s="13">
        <v>1</v>
      </c>
      <c r="C17" s="13"/>
      <c r="D17" s="244">
        <v>1</v>
      </c>
      <c r="E17" s="236"/>
      <c r="F17" s="237" t="s">
        <v>409</v>
      </c>
      <c r="G17" s="39">
        <v>3810</v>
      </c>
      <c r="H17" s="39"/>
      <c r="I17" s="43">
        <v>90</v>
      </c>
      <c r="J17" s="43"/>
      <c r="K17" s="43"/>
      <c r="L17" s="43">
        <f>G17-H17+I17+J17</f>
        <v>3900</v>
      </c>
      <c r="M17" s="9"/>
    </row>
    <row r="18" spans="1:13" ht="15.75" thickTop="1">
      <c r="A18" s="113"/>
      <c r="B18" s="119">
        <f>SUM(B7:B17)</f>
        <v>11</v>
      </c>
      <c r="C18" s="119">
        <f>SUM(C7:C17)</f>
        <v>10</v>
      </c>
      <c r="D18" s="119">
        <f>SUM(D7:D17)</f>
        <v>1</v>
      </c>
      <c r="E18" s="120"/>
      <c r="F18" s="119" t="s">
        <v>7</v>
      </c>
      <c r="G18" s="129">
        <f>SUM(G7:G17)</f>
        <v>38080</v>
      </c>
      <c r="H18" s="129">
        <f>SUM(H7:H17)</f>
        <v>0</v>
      </c>
      <c r="I18" s="129">
        <f>SUM(I7:I17)</f>
        <v>1010</v>
      </c>
      <c r="J18" s="129">
        <f>SUM(J7:J17)</f>
        <v>0</v>
      </c>
      <c r="K18" s="129">
        <f>SUM(K7:K17)</f>
        <v>0</v>
      </c>
      <c r="L18" s="129">
        <f>SUM(L7:L17)</f>
        <v>39090</v>
      </c>
      <c r="M18" s="122"/>
    </row>
    <row r="19" spans="1:13" ht="15">
      <c r="A19" s="5"/>
      <c r="B19" s="213"/>
      <c r="C19" s="213"/>
      <c r="D19" s="213"/>
      <c r="E19" s="207"/>
      <c r="F19" s="213"/>
      <c r="G19" s="53"/>
      <c r="H19" s="53"/>
      <c r="I19" s="53"/>
      <c r="J19" s="53"/>
      <c r="K19" s="53"/>
      <c r="L19" s="53"/>
      <c r="M19" s="208"/>
    </row>
    <row r="20" spans="1:13" ht="15">
      <c r="A20" s="5"/>
      <c r="B20" s="213"/>
      <c r="C20" s="213"/>
      <c r="D20" s="213"/>
      <c r="E20" s="207"/>
      <c r="F20" s="213"/>
      <c r="G20" s="53"/>
      <c r="H20" s="53"/>
      <c r="I20" s="53"/>
      <c r="J20" s="53"/>
      <c r="K20" s="53"/>
      <c r="L20" s="53"/>
      <c r="M20" s="208"/>
    </row>
    <row r="22" spans="1:13" ht="15">
      <c r="A22" s="24"/>
      <c r="B22" s="24"/>
      <c r="C22" s="24"/>
      <c r="D22" s="24"/>
      <c r="E22" s="25"/>
      <c r="F22" s="26"/>
      <c r="G22" s="26"/>
      <c r="H22" s="2"/>
      <c r="I22" s="26"/>
      <c r="J22" s="26"/>
      <c r="K22" s="26"/>
      <c r="L22" s="27"/>
      <c r="M22" s="1"/>
    </row>
    <row r="23" spans="1:13" ht="15">
      <c r="A23" s="24"/>
      <c r="B23" s="24"/>
      <c r="C23" s="24"/>
      <c r="D23" s="24"/>
      <c r="E23" s="25"/>
      <c r="F23" s="26"/>
      <c r="G23" s="26"/>
      <c r="H23" s="2"/>
      <c r="I23" s="26"/>
      <c r="J23" s="26"/>
      <c r="K23" s="26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scale="60" r:id="rId1"/>
  <headerFooter>
    <oddFooter>&amp;CPágina 1
2DA quincena de Noviembre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2017-11-29T17:30:31Z</cp:lastPrinted>
  <dcterms:created xsi:type="dcterms:W3CDTF">2010-04-29T16:52:07Z</dcterms:created>
  <dcterms:modified xsi:type="dcterms:W3CDTF">2018-01-30T22:14:25Z</dcterms:modified>
  <cp:category/>
  <cp:version/>
  <cp:contentType/>
  <cp:contentStatus/>
</cp:coreProperties>
</file>