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INDICE" sheetId="1" r:id="rId1"/>
    <sheet name="MADRE" sheetId="2" r:id="rId2"/>
    <sheet name="EVENTUALES" sheetId="3" r:id="rId3"/>
    <sheet name="EVENTUALES SP" sheetId="4" r:id="rId4"/>
  </sheets>
  <definedNames>
    <definedName name="_xlnm.Print_Area" localSheetId="1">'MADRE'!$A$1:$M$523</definedName>
  </definedNames>
  <calcPr fullCalcOnLoad="1"/>
</workbook>
</file>

<file path=xl/sharedStrings.xml><?xml version="1.0" encoding="utf-8"?>
<sst xmlns="http://schemas.openxmlformats.org/spreadsheetml/2006/main" count="1723" uniqueCount="824">
  <si>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</si>
  <si>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</si>
  <si>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</si>
  <si>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</si>
  <si>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</si>
  <si>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</si>
  <si>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</si>
  <si>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</si>
  <si>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O.G</t>
  </si>
  <si>
    <t>SAGARPA</t>
  </si>
  <si>
    <t>GOBIERNO MUNICIPAL DE AYOTLÁN, JALISCO</t>
  </si>
  <si>
    <t>ADMINISTRACIÓN 2015-2018</t>
  </si>
  <si>
    <t>Agustín Méndez Morales.</t>
  </si>
  <si>
    <t>Luis David Valle García.</t>
  </si>
  <si>
    <t>María Cristina López Pérez.</t>
  </si>
  <si>
    <t>María Guadalupe Guzmán Silva.</t>
  </si>
  <si>
    <t>Alfredo Escoto Aviles.</t>
  </si>
  <si>
    <t>Esmeralda Quiroz Serratos.</t>
  </si>
  <si>
    <t>Luis Magaña Méndes.</t>
  </si>
  <si>
    <t>M. Guadalupe Márquez Velasco.</t>
  </si>
  <si>
    <t>Karina González Sepúlveda.</t>
  </si>
  <si>
    <t>Secretaria.</t>
  </si>
  <si>
    <t>Presidente.</t>
  </si>
  <si>
    <t>Juan Ricardo Bercenas Zaragoza.</t>
  </si>
  <si>
    <t>Edgar Eduardo Castañeda Pintle.</t>
  </si>
  <si>
    <t>Auxiliar.</t>
  </si>
  <si>
    <t>Rocio Patricia Chávez Ortiz.</t>
  </si>
  <si>
    <t>Tania Marlín Chávez García.</t>
  </si>
  <si>
    <t>Gabriel Vásquez Andrade.</t>
  </si>
  <si>
    <t>Sandra Escoto López.</t>
  </si>
  <si>
    <t>María Elizabeth Hurtado Villaseñor.</t>
  </si>
  <si>
    <t>H</t>
  </si>
  <si>
    <t>M</t>
  </si>
  <si>
    <t>Alberto Flores Lara.</t>
  </si>
  <si>
    <t>Fernando López Mayén.</t>
  </si>
  <si>
    <t>María del Socorro Hernández Andrade.</t>
  </si>
  <si>
    <t>Erika Rodarte Zarate.</t>
  </si>
  <si>
    <t>Susana Camarena Rizo.</t>
  </si>
  <si>
    <t>C</t>
  </si>
  <si>
    <t>Nadia Elizabeth Casillas Lara.</t>
  </si>
  <si>
    <t>María Cristina Alvarado Álvarez.</t>
  </si>
  <si>
    <t>José Manuel Caloca Cruz.</t>
  </si>
  <si>
    <t>Enrique Irrael Barrón Segoviano.</t>
  </si>
  <si>
    <t>Sandra Borja Hurtado.</t>
  </si>
  <si>
    <t>Abraham García Castillo.</t>
  </si>
  <si>
    <t>J. Jesús Rodríguez Castellanos.</t>
  </si>
  <si>
    <t>Juan José Bravo Soto.</t>
  </si>
  <si>
    <t>Miguel Ángel Escobedo Alatorre.</t>
  </si>
  <si>
    <t>Rafael Ramírez Miranda.</t>
  </si>
  <si>
    <t>Regidor.</t>
  </si>
  <si>
    <t>Tesorero.</t>
  </si>
  <si>
    <t>Encargado de Egresos.</t>
  </si>
  <si>
    <t>Auxiliar Administrativo.</t>
  </si>
  <si>
    <t>Secretaria de Ingresos.</t>
  </si>
  <si>
    <t>Contralor.</t>
  </si>
  <si>
    <t>Director.</t>
  </si>
  <si>
    <t>Araceli Tabarez Rodríguez.</t>
  </si>
  <si>
    <t>Alejandro Avilés Cano.</t>
  </si>
  <si>
    <t>Velador.</t>
  </si>
  <si>
    <t>María Gloria Rodríguez Gacía.</t>
  </si>
  <si>
    <t>Paulina López Gallegos.</t>
  </si>
  <si>
    <t>Intendente.</t>
  </si>
  <si>
    <t>Román Nava Escoto.</t>
  </si>
  <si>
    <t>Román Rafael Medina Vázquez.</t>
  </si>
  <si>
    <t>Promotor.</t>
  </si>
  <si>
    <t>José González Tinoco.</t>
  </si>
  <si>
    <t>Ma. de los Ángeles Guerrero Hernández.</t>
  </si>
  <si>
    <t>Enlace de Oportunidades.</t>
  </si>
  <si>
    <t>Hilda Mireya Barcenas Zaragoza.</t>
  </si>
  <si>
    <t>José Manuel Rodríguez Murillo.</t>
  </si>
  <si>
    <t>Octavio Esaul Rizo Rivas.</t>
  </si>
  <si>
    <t>José Manuel Santiago Reyes.</t>
  </si>
  <si>
    <t>Luis Andrade Hernández.</t>
  </si>
  <si>
    <t>Ramiro Rosas Nuñez.</t>
  </si>
  <si>
    <t>Auxiliar Técnico.</t>
  </si>
  <si>
    <t>José Trinidad García Rivas.</t>
  </si>
  <si>
    <t>Juan Pablo Cárdenas Rivera.</t>
  </si>
  <si>
    <t>Elizabeth Ramírez Ramírez.</t>
  </si>
  <si>
    <t>Yessica Maricela Ramírez Ramírez.</t>
  </si>
  <si>
    <t>José García Cordova.</t>
  </si>
  <si>
    <r>
      <t xml:space="preserve">Albañil de </t>
    </r>
    <r>
      <rPr>
        <sz val="11"/>
        <rFont val="Bookman Old Style"/>
        <family val="1"/>
      </rPr>
      <t>mantenimiento</t>
    </r>
    <r>
      <rPr>
        <sz val="12"/>
        <rFont val="Bookman Old Style"/>
        <family val="1"/>
      </rPr>
      <t>.</t>
    </r>
  </si>
  <si>
    <t>Felipe Almaguer Esparza.</t>
  </si>
  <si>
    <t>Germán Servín González.</t>
  </si>
  <si>
    <t>Asesor Jurídico.</t>
  </si>
  <si>
    <t>Iván Mariano Lara Tejeda.</t>
  </si>
  <si>
    <t>Bertha Navarro Ramírez.</t>
  </si>
  <si>
    <t>Osvaldo Conchas Quintero.</t>
  </si>
  <si>
    <t>Heriberto Díaz Bermúdez.</t>
  </si>
  <si>
    <t>José Israel de la Cruz Ramírez.</t>
  </si>
  <si>
    <t>Marco Antonio Rodríguez Zarate.</t>
  </si>
  <si>
    <t>Rafael Tabarez Castillo.</t>
  </si>
  <si>
    <t>José Manuel Zarate Romero.</t>
  </si>
  <si>
    <t>Sigifredo Lara Lara.</t>
  </si>
  <si>
    <t>Isabel Rodríguez Vázquez.</t>
  </si>
  <si>
    <t>María Guadalupe Palafox Silva.</t>
  </si>
  <si>
    <t>Francisco Javier Rico López.</t>
  </si>
  <si>
    <t>Luis Vázquez Andrade.</t>
  </si>
  <si>
    <t>Alma Janeth Vargas Camarena.</t>
  </si>
  <si>
    <t>Carmina Yadira Manriquez García.</t>
  </si>
  <si>
    <t>Nancy María Beltran Camarena.</t>
  </si>
  <si>
    <t>José de Jesús Medina Banda.</t>
  </si>
  <si>
    <t>Comandante.</t>
  </si>
  <si>
    <t>Sallym Morales Serratos.</t>
  </si>
  <si>
    <t>Ma. Del Refugio Llamas Parada.</t>
  </si>
  <si>
    <t>APOYO ALIMENTO</t>
  </si>
  <si>
    <t>Teniente.</t>
  </si>
  <si>
    <t>Primera.</t>
  </si>
  <si>
    <t>Linea.</t>
  </si>
  <si>
    <t>Carina Soto González.</t>
  </si>
  <si>
    <t>Intendencia.</t>
  </si>
  <si>
    <t>Mantenimiento general.</t>
  </si>
  <si>
    <t>Chofer.</t>
  </si>
  <si>
    <t>María Virginia Neri Ascencio.</t>
  </si>
  <si>
    <t>Gustavo Oblea Martínez.</t>
  </si>
  <si>
    <t>Ignacio Trujillo Villalpando.</t>
  </si>
  <si>
    <t>Alonso Navarrete Serratos.</t>
  </si>
  <si>
    <t>Sergio Fernando Navarrete Serratos.</t>
  </si>
  <si>
    <t>Jaime Alejandro Davalos Robles.</t>
  </si>
  <si>
    <t>Alejandro Barrera Hernández.</t>
  </si>
  <si>
    <t>Chofer escolar.</t>
  </si>
  <si>
    <t>Chofer escolar del CAM.</t>
  </si>
  <si>
    <t>Auxiliar de alumbrado.</t>
  </si>
  <si>
    <t>J. Jesús Ochoa Arías.</t>
  </si>
  <si>
    <t>Javier Lemus Lemus.</t>
  </si>
  <si>
    <t>Marlene Berenice Escoto Méndez.</t>
  </si>
  <si>
    <t>Juan José Zarate Martínez.</t>
  </si>
  <si>
    <t>Alejandro Urtiz Martínez.</t>
  </si>
  <si>
    <t>José de Jesús Pérez Aguilar.</t>
  </si>
  <si>
    <t>Juan Hurtado Delgado.</t>
  </si>
  <si>
    <t>Antonio García Medina.</t>
  </si>
  <si>
    <t>Gerardo Zarate Martínez.</t>
  </si>
  <si>
    <t>Encargado de cuadrilla.</t>
  </si>
  <si>
    <t>Fontanero.</t>
  </si>
  <si>
    <t>Eduardo Villalpando Parada.</t>
  </si>
  <si>
    <t>Sarvelio Loy Rodríguez.</t>
  </si>
  <si>
    <t>Sellador.</t>
  </si>
  <si>
    <t>Velador del mercado.</t>
  </si>
  <si>
    <t>Mauricio Martín Casillas Marrón.</t>
  </si>
  <si>
    <t>Roberto Trujillo Villalpando.</t>
  </si>
  <si>
    <t>Aseador.</t>
  </si>
  <si>
    <t>Chofer Aseador.</t>
  </si>
  <si>
    <t>Aseador de la Plaza.</t>
  </si>
  <si>
    <t>José Guadalupe Pérez Morales.</t>
  </si>
  <si>
    <t>Roberto Pérez Florido.</t>
  </si>
  <si>
    <t>Mariano Enrique Zarate Rizo.</t>
  </si>
  <si>
    <t>Salvador Ruíz González.</t>
  </si>
  <si>
    <t>Jesús Salvador Zarate Villalpando.</t>
  </si>
  <si>
    <t>Juan Martín Bermúdez Díaz.</t>
  </si>
  <si>
    <t>Francisco Jaramillo Salazar.</t>
  </si>
  <si>
    <t>Marco Arturo Martínez Rodríguez.</t>
  </si>
  <si>
    <t>Jesús Salas Castro.</t>
  </si>
  <si>
    <t>José Juan Camarena Moreno.</t>
  </si>
  <si>
    <t>Esveide Flores de Orta.</t>
  </si>
  <si>
    <t>Héctor Huerta Gutiérrez.</t>
  </si>
  <si>
    <t>José Luis Neri Ascencio.</t>
  </si>
  <si>
    <t>Bertha Liliana Hernández Corona.</t>
  </si>
  <si>
    <t>Jardinero.</t>
  </si>
  <si>
    <t>Mantenimiento Cienega de Tlaxcala.</t>
  </si>
  <si>
    <t>J. Jesús León López.</t>
  </si>
  <si>
    <t>Juan Martín Barrera Melgoza.</t>
  </si>
  <si>
    <t>Francisco Zarate Castillo.</t>
  </si>
  <si>
    <t>Francisco Zarate López.</t>
  </si>
  <si>
    <t>Luis Chavarria Hernández.</t>
  </si>
  <si>
    <t>J. Jesús Bravo Martínez.</t>
  </si>
  <si>
    <t>Trinidad Guadalupe Hernández Alvarado.</t>
  </si>
  <si>
    <t>Miguel Ángel Quintana Medina.</t>
  </si>
  <si>
    <t>Francisco Corona Flores.</t>
  </si>
  <si>
    <t>Miguel Corona Jiménez.</t>
  </si>
  <si>
    <t>Velador de la Cienega de Tlaxcala.</t>
  </si>
  <si>
    <t>Administrador del Cementerio.</t>
  </si>
  <si>
    <t>David Orozco Sepúlveda.</t>
  </si>
  <si>
    <t>Raúl Loza Amezola.</t>
  </si>
  <si>
    <t>Rubén Mendoza Falcón.</t>
  </si>
  <si>
    <t>Operador.</t>
  </si>
  <si>
    <t>Rigoberto Torres Zendejas.</t>
  </si>
  <si>
    <t>Javier Díaz Cuevas.</t>
  </si>
  <si>
    <t>José Miguel Márquez Navarro.</t>
  </si>
  <si>
    <t>Pedro Falcón García.</t>
  </si>
  <si>
    <t>Gerardo Banda González.</t>
  </si>
  <si>
    <t>Miguel Trejo Arámbula.</t>
  </si>
  <si>
    <t>Alfredo González Rodríguez.</t>
  </si>
  <si>
    <t>Ismael Rojo García.</t>
  </si>
  <si>
    <t>José Castillo García.</t>
  </si>
  <si>
    <t>José Alberto Álvarez Sandoval.</t>
  </si>
  <si>
    <t>Policía Vial.</t>
  </si>
  <si>
    <t>Adán Aguirre Hernández.</t>
  </si>
  <si>
    <t>Juan Pablo Sánchez Robles.</t>
  </si>
  <si>
    <t>Secretario.</t>
  </si>
  <si>
    <t>DELEGACIÓN SANTA RITA.</t>
  </si>
  <si>
    <t>Ma. Concepción Andrade Salcedo.</t>
  </si>
  <si>
    <t>Delegado.</t>
  </si>
  <si>
    <t>DELEGACIÓN BETANIA.</t>
  </si>
  <si>
    <t>Secretaria de Agua Potable.</t>
  </si>
  <si>
    <t>Chofer de Aseo Público.</t>
  </si>
  <si>
    <t>Agua Potable.</t>
  </si>
  <si>
    <t>Diana Grecia Flores Ballesteros.</t>
  </si>
  <si>
    <t>Ma. Cristina Guzmán García.</t>
  </si>
  <si>
    <t>Gustavo Hernández García.</t>
  </si>
  <si>
    <t>Juan Manuel Rojo Hernández.</t>
  </si>
  <si>
    <t>Juan Mares Rojo.</t>
  </si>
  <si>
    <t>Rubén García Guzmán.</t>
  </si>
  <si>
    <t>Miguel García Gutiérrez.</t>
  </si>
  <si>
    <t>DELEGACIÓN LA RIBERA.</t>
  </si>
  <si>
    <t>Administrador de Agua Potable.</t>
  </si>
  <si>
    <t>Encargado del Pozo.</t>
  </si>
  <si>
    <t>Juan Ocegueda Quezada.</t>
  </si>
  <si>
    <t>José Antonio Zandejas Rodríguez.</t>
  </si>
  <si>
    <t>José Manuel Zendejas Rodríguez.</t>
  </si>
  <si>
    <t>Juan José Ocegueda Martínez.</t>
  </si>
  <si>
    <t>Juan José Macías Ramírez.</t>
  </si>
  <si>
    <t>Ramón Rodríguez Negrete.</t>
  </si>
  <si>
    <t>Nóe Alvizar Huerta.</t>
  </si>
  <si>
    <t>Roberto Álvarez Sandoval.</t>
  </si>
  <si>
    <t>Rubén Tejeda Torres.</t>
  </si>
  <si>
    <t>Chofer vertedero.</t>
  </si>
  <si>
    <t>Encargado de cuadrilla 1.</t>
  </si>
  <si>
    <t>Encargado de cuadrilla 2.</t>
  </si>
  <si>
    <t>Jardinero de la Plaza.</t>
  </si>
  <si>
    <t>Alexandro Serratos Guerrero.</t>
  </si>
  <si>
    <t>Teresa Alcalá Camarena.</t>
  </si>
  <si>
    <t>Enlace de Servicios Comunitarios.</t>
  </si>
  <si>
    <t>PENSIONADOS.</t>
  </si>
  <si>
    <t>Adolfo Banda Rodríguez.</t>
  </si>
  <si>
    <t>Luis Cacho Casillas.</t>
  </si>
  <si>
    <t>Pablo Díaz Torres.</t>
  </si>
  <si>
    <t>Administrador del Rastro.</t>
  </si>
  <si>
    <t>J. Jesús Rodríguez González.</t>
  </si>
  <si>
    <t>Rigoberto Rodríguez Murillo.</t>
  </si>
  <si>
    <t>Instructor de Banda de Guerra.</t>
  </si>
  <si>
    <t>José de Jesús Huerta Cárdenas.(E)</t>
  </si>
  <si>
    <t>Pensionado.</t>
  </si>
  <si>
    <t>Rafael Aguilar Corona.</t>
  </si>
  <si>
    <t>Celina Macias Mares.</t>
  </si>
  <si>
    <t>M. de Jesús Tabarez Castillo.</t>
  </si>
  <si>
    <t>Clementina Hurtado Aviña.</t>
  </si>
  <si>
    <t>Bernardo Olmos López.</t>
  </si>
  <si>
    <t>Porfiria Briseño Valadez.</t>
  </si>
  <si>
    <t>J. Refugio Romo Miranda.</t>
  </si>
  <si>
    <t>Raúl Ornelas Martínez.</t>
  </si>
  <si>
    <t>José Luis Neri Briseño.</t>
  </si>
  <si>
    <t>Salvador Méndez Aguilar.</t>
  </si>
  <si>
    <t>María Zarate Díaz.</t>
  </si>
  <si>
    <t>Juan José Villalpando Parada.</t>
  </si>
  <si>
    <t>J. Trinidad Pérez Florido.</t>
  </si>
  <si>
    <t>J. Jesús López García.</t>
  </si>
  <si>
    <t>Felipe Avalos Hernández.</t>
  </si>
  <si>
    <t>José María Camarena Lara.</t>
  </si>
  <si>
    <t>J. Trinidad Vera Corona.</t>
  </si>
  <si>
    <t>Ismael Martínez Ocegueda.</t>
  </si>
  <si>
    <t>J. Reyes Tabarez Méndez.</t>
  </si>
  <si>
    <t>Gustavo Pérez Lara.</t>
  </si>
  <si>
    <t>Gerardo Zarate Muñoz.</t>
  </si>
  <si>
    <t>Ma. Refugio Ascencio Herrera.</t>
  </si>
  <si>
    <t>Antonio Hernández García.</t>
  </si>
  <si>
    <t>Luis Flores Ledesma.</t>
  </si>
  <si>
    <t>Antonio Padilla Barrón.</t>
  </si>
  <si>
    <t>Basilio Ibarra Torres.</t>
  </si>
  <si>
    <t>Salvador Rodríguez Zaragoza.</t>
  </si>
  <si>
    <t>Salvador Magaña Hernández.</t>
  </si>
  <si>
    <t>Pensionado. (SP)</t>
  </si>
  <si>
    <t>Angelina Patiño Matínez.</t>
  </si>
  <si>
    <t>Martha Ribas Mendoza.</t>
  </si>
  <si>
    <t>Eva Trejo Coronado.</t>
  </si>
  <si>
    <t>Leticia Juárez Huichapa.</t>
  </si>
  <si>
    <t>J. Verenice Ascencio Martínez.</t>
  </si>
  <si>
    <t>Esmeralda Ángel Moreno.</t>
  </si>
  <si>
    <t>APOYOS.</t>
  </si>
  <si>
    <t>Inspector de ganaderia.</t>
  </si>
  <si>
    <t>Niñera CAM.</t>
  </si>
  <si>
    <t>Edith Hernández González.</t>
  </si>
  <si>
    <t>Juana Fabiola Ramírez Bravo.</t>
  </si>
  <si>
    <t>TOTAL DEPARTAMENTO.</t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</si>
  <si>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ALUMBRADO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</si>
  <si>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AGUA POTABLE Y ALCANTARILLADO.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</si>
  <si>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RASTRO MUNICIPAL.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</si>
  <si>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ASEO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</si>
  <si>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PARQUES Y JARDINES.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</si>
  <si>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VELADORES.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</si>
  <si>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EGRESOS.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</si>
  <si>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INGRESOS.</t>
    </r>
  </si>
  <si>
    <r>
      <rPr>
        <b/>
        <sz val="8"/>
        <color indexed="36"/>
        <rFont val="Bookman Old Style"/>
        <family val="1"/>
      </rPr>
      <t>OBRAS PÚBLICAS;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MODULO DE MAQUINARIA.</t>
    </r>
  </si>
  <si>
    <t>TOTAL POR GRADO.</t>
  </si>
  <si>
    <t>TOTAL DIRECCIÓN.</t>
  </si>
  <si>
    <t>TOTAL DE DIRECCIÓN.</t>
  </si>
  <si>
    <t>TOTAL DEL.</t>
  </si>
  <si>
    <t>TOTAL CDC</t>
  </si>
  <si>
    <t>TOTAL DELEGACIÓN.</t>
  </si>
  <si>
    <t>TOTAL PENSIONADOS.</t>
  </si>
  <si>
    <t>TOTAL PENSIONADOS (SP).</t>
  </si>
  <si>
    <t>TOTAL GRAL. PENSIONADOS.</t>
  </si>
  <si>
    <r>
      <rPr>
        <b/>
        <sz val="8"/>
        <color indexed="36"/>
        <rFont val="Bookman Old Style"/>
        <family val="1"/>
      </rPr>
      <t>DELAGACIÓN LA RIBERA;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CENTRO DE DESARROLLO COMUNITARIO</t>
    </r>
    <r>
      <rPr>
        <b/>
        <sz val="10"/>
        <color indexed="36"/>
        <rFont val="Bookman Old Style"/>
        <family val="1"/>
      </rPr>
      <t>.</t>
    </r>
  </si>
  <si>
    <t>Alfredo Trejo Banda.</t>
  </si>
  <si>
    <t>Velador del Taller Mécanico.</t>
  </si>
  <si>
    <t>Misael Nuñez Treviño.</t>
  </si>
  <si>
    <t>José González Solís.</t>
  </si>
  <si>
    <t>Ismael Méndez López.</t>
  </si>
  <si>
    <t>José de Jesús Hurtado Cárdenas</t>
  </si>
  <si>
    <t>M. Gudalupe Zaragoza Álvarez.</t>
  </si>
  <si>
    <t>Director</t>
  </si>
  <si>
    <t>Saúl Villa Alcalá.</t>
  </si>
  <si>
    <t>Auxiliar administrativo.</t>
  </si>
  <si>
    <t>Gerardo Junior Banda Trejo.</t>
  </si>
  <si>
    <t>Jefe de Dpto. Modulo de Maquinaria.</t>
  </si>
  <si>
    <t>José de Jesús Barajas Meza.</t>
  </si>
  <si>
    <t>Juan Pablo Barajas Meza.</t>
  </si>
  <si>
    <t>Juan Ramón Padilla Pérez.</t>
  </si>
  <si>
    <t>Juan Ignacio García Vázquez.</t>
  </si>
  <si>
    <t>José de Jesús Esparza García.</t>
  </si>
  <si>
    <t>Juan Manuel Zaragoza Castro.</t>
  </si>
  <si>
    <t>Inspector.</t>
  </si>
  <si>
    <t>Luis Enrique Alatorre Meléndez.</t>
  </si>
  <si>
    <t>Arturo Ávila Herrera.</t>
  </si>
  <si>
    <t>Encargado de la Cienega de Tlaxcala.</t>
  </si>
  <si>
    <t>Francisco Alejandro Álvarez Domínguez.</t>
  </si>
  <si>
    <t>Jonathan Rafael Jaramillo Llamas.</t>
  </si>
  <si>
    <t>Rodolfo Licea Alfaro.</t>
  </si>
  <si>
    <t>Encargado del Cementerio de Santa Rita.</t>
  </si>
  <si>
    <t>PENSIONADOS SEGURIDAD PÚBLICA.</t>
  </si>
  <si>
    <t>José Gerardo López Pérez.</t>
  </si>
  <si>
    <t>Adolfo Serratos Robles.</t>
  </si>
  <si>
    <t>José Sergio Rodríguez López.</t>
  </si>
  <si>
    <t>Aseador de la Plaza de la Isla.</t>
  </si>
  <si>
    <t>Oficial del Resgistro Civil.</t>
  </si>
  <si>
    <t>Belem Álvarez Sandoval.</t>
  </si>
  <si>
    <t>Rosalba Romero Castañeda.</t>
  </si>
  <si>
    <t>Encargada General CDC</t>
  </si>
  <si>
    <t>Luis Rizo Ortega.</t>
  </si>
  <si>
    <t>Encargado de Transparencia.</t>
  </si>
  <si>
    <t>Juan Miguel Andrade Reynoso.</t>
  </si>
  <si>
    <t>Reinalda Valladolid Salazar.</t>
  </si>
  <si>
    <t>Victorio  Rosas García.</t>
  </si>
  <si>
    <t>Jorge Luis Segura González.</t>
  </si>
  <si>
    <t>Alan Alain Michel Mendoza.</t>
  </si>
  <si>
    <t>Antonio Herrera López.</t>
  </si>
  <si>
    <t>José de Jesús Rodríguez Cervantes.</t>
  </si>
  <si>
    <t>José Ángel Nava Medina.</t>
  </si>
  <si>
    <t>Ramón Mancilla Salcedo.</t>
  </si>
  <si>
    <t>Chofer de Aseo.</t>
  </si>
  <si>
    <t>Luis Ángel González Ocegueda.</t>
  </si>
  <si>
    <t>Guadalupe Quezada Medina.</t>
  </si>
  <si>
    <t>Encargada de Baños.</t>
  </si>
  <si>
    <t>J. Guadalupe Razo Padilla.</t>
  </si>
  <si>
    <t>Juan Enrique Mojica Valadez.</t>
  </si>
  <si>
    <t>Encargado Cementerio La Ribera.</t>
  </si>
  <si>
    <t>JEFATURA DE SERVICIOS MULTIPLES.</t>
  </si>
  <si>
    <t>Jefe de Servicos Multiples.</t>
  </si>
  <si>
    <t>José Carlos Barajas García.</t>
  </si>
  <si>
    <r>
      <t>1) PRESIDENCIA (</t>
    </r>
    <r>
      <rPr>
        <b/>
        <sz val="14"/>
        <color indexed="36"/>
        <rFont val="Bookman Old Style"/>
        <family val="1"/>
      </rPr>
      <t>PRES</t>
    </r>
    <r>
      <rPr>
        <b/>
        <sz val="14"/>
        <color indexed="10"/>
        <rFont val="Bookman Old Style"/>
        <family val="1"/>
      </rPr>
      <t>).</t>
    </r>
  </si>
  <si>
    <r>
      <t>REGIDORES (</t>
    </r>
    <r>
      <rPr>
        <b/>
        <sz val="14"/>
        <color indexed="36"/>
        <rFont val="Bookman Old Style"/>
        <family val="1"/>
      </rPr>
      <t>REG</t>
    </r>
    <r>
      <rPr>
        <b/>
        <sz val="14"/>
        <color indexed="10"/>
        <rFont val="Bookman Old Style"/>
        <family val="1"/>
      </rPr>
      <t>).</t>
    </r>
  </si>
  <si>
    <t>Isis Iraís Segoviano López.</t>
  </si>
  <si>
    <t>Chofer rutas foraneas.</t>
  </si>
  <si>
    <t>GOBIERNO MUNICIPAL DE AYOTLÁN, JALISCO; ADMINISTRACIÓN 2015-2018</t>
  </si>
  <si>
    <t>Cesar Vázquez López.</t>
  </si>
  <si>
    <t>INDICE.</t>
  </si>
  <si>
    <t>CLAVE.</t>
  </si>
  <si>
    <t>DEPENDENCIA.</t>
  </si>
  <si>
    <t>SIGLAS.</t>
  </si>
  <si>
    <t>Presidencia.</t>
  </si>
  <si>
    <t>PRES</t>
  </si>
  <si>
    <t>SG</t>
  </si>
  <si>
    <t>Hacienda Municipal.</t>
  </si>
  <si>
    <t>HM</t>
  </si>
  <si>
    <t>Contraloría Interna.</t>
  </si>
  <si>
    <t>CI</t>
  </si>
  <si>
    <t>Dirección de Catastro.</t>
  </si>
  <si>
    <t>CM</t>
  </si>
  <si>
    <t>Dirección de Comunicación Social.</t>
  </si>
  <si>
    <t>CS</t>
  </si>
  <si>
    <t>Dirección de Cultura y Turismo.</t>
  </si>
  <si>
    <t>CT</t>
  </si>
  <si>
    <t>Dirección de Deportes.</t>
  </si>
  <si>
    <t>DD</t>
  </si>
  <si>
    <t>Dirección de Desarrollo Agropecuario.</t>
  </si>
  <si>
    <t>DA</t>
  </si>
  <si>
    <t>Dirección de Desarrollo Social.</t>
  </si>
  <si>
    <t>DS</t>
  </si>
  <si>
    <t>Dirección de Educación.</t>
  </si>
  <si>
    <t>EM</t>
  </si>
  <si>
    <t>Dirección de Instituto de la Mujer y la Juventud.</t>
  </si>
  <si>
    <t>DIM</t>
  </si>
  <si>
    <t>Dirección de Juzgado Municipal.</t>
  </si>
  <si>
    <t>JM</t>
  </si>
  <si>
    <t>Dirección de Obras Públicas.</t>
  </si>
  <si>
    <t>OP</t>
  </si>
  <si>
    <t>Dirección de Planeación Urbana.</t>
  </si>
  <si>
    <t>PU</t>
  </si>
  <si>
    <t>Dirección de Promoción Económica.</t>
  </si>
  <si>
    <t>PE</t>
  </si>
  <si>
    <t>Dirección de Protección Civil.</t>
  </si>
  <si>
    <t>PC</t>
  </si>
  <si>
    <t>Dirección de Proveeduría.</t>
  </si>
  <si>
    <t>DP</t>
  </si>
  <si>
    <t>Dirección de Registro Civil.</t>
  </si>
  <si>
    <t>RC</t>
  </si>
  <si>
    <t>Dirección de Seguridad Pública.</t>
  </si>
  <si>
    <t>SP</t>
  </si>
  <si>
    <t>Dirección de Servicios Medicos.</t>
  </si>
  <si>
    <t>MM</t>
  </si>
  <si>
    <t>Dirección de Servicios Municipales.</t>
  </si>
  <si>
    <t>SM</t>
  </si>
  <si>
    <t>Dirección de Tránsito.</t>
  </si>
  <si>
    <t>TR</t>
  </si>
  <si>
    <t>PÁGINA.</t>
  </si>
  <si>
    <t>Tenientes.</t>
  </si>
  <si>
    <t>Línea.</t>
  </si>
  <si>
    <t>Alumbrado Público.</t>
  </si>
  <si>
    <t>Agua Potable y Alcantarillado.</t>
  </si>
  <si>
    <t>Rastro.</t>
  </si>
  <si>
    <t>Aseo Público.</t>
  </si>
  <si>
    <t>Parques y Jardínes.</t>
  </si>
  <si>
    <t>Veladores.</t>
  </si>
  <si>
    <t>Delegación Santa Rita.</t>
  </si>
  <si>
    <t>Delegación Betania.</t>
  </si>
  <si>
    <t>Delegación La Ribera.</t>
  </si>
  <si>
    <t>CDC</t>
  </si>
  <si>
    <t>Pensionados Hacienda.</t>
  </si>
  <si>
    <t>Pensionados Seguridad Pública.</t>
  </si>
  <si>
    <t>Apoyos.</t>
  </si>
  <si>
    <t>Servicios Multiples.</t>
  </si>
  <si>
    <t>Doroteo López Ramírez.</t>
  </si>
  <si>
    <t>Miriam Lizbeth Pérez Escoto.</t>
  </si>
  <si>
    <t>Ramón Ayala Ranjel.</t>
  </si>
  <si>
    <t>Rubén segoviano Ramírez.</t>
  </si>
  <si>
    <t>José Luis Rocha Guzmán.</t>
  </si>
  <si>
    <t>Manuel Ramírez García.</t>
  </si>
  <si>
    <t>Ana Lilia Alatorre Navarrete.</t>
  </si>
  <si>
    <t>Martín Medina Ascencio.</t>
  </si>
  <si>
    <t>Sub director.</t>
  </si>
  <si>
    <t>2° Oficial. (B)</t>
  </si>
  <si>
    <t>1° Oficial. (A)</t>
  </si>
  <si>
    <t>1° Oficial. (B)</t>
  </si>
  <si>
    <t>3° Oficial. (A)</t>
  </si>
  <si>
    <t>3° Oficial. (B)</t>
  </si>
  <si>
    <t>Refugio Cisneros Melendrez.</t>
  </si>
  <si>
    <t>Juan Lemus García.</t>
  </si>
  <si>
    <t>Elvira Jiménez González.</t>
  </si>
  <si>
    <t>Gladis Aide Mendoza Pérez.</t>
  </si>
  <si>
    <r>
      <t>2) SECRETARIA GENERAL y SINDICATURA (</t>
    </r>
    <r>
      <rPr>
        <b/>
        <sz val="14"/>
        <color indexed="36"/>
        <rFont val="Bookman Old Style"/>
        <family val="1"/>
      </rPr>
      <t>SG y SIN</t>
    </r>
    <r>
      <rPr>
        <b/>
        <sz val="14"/>
        <color indexed="10"/>
        <rFont val="Bookman Old Style"/>
        <family val="1"/>
      </rPr>
      <t>).</t>
    </r>
  </si>
  <si>
    <r>
      <t>3) HACIENDA MUNICIPAL (</t>
    </r>
    <r>
      <rPr>
        <b/>
        <sz val="14"/>
        <color indexed="36"/>
        <rFont val="Bookman Old Style"/>
        <family val="1"/>
      </rPr>
      <t>HM</t>
    </r>
    <r>
      <rPr>
        <b/>
        <sz val="14"/>
        <color indexed="10"/>
        <rFont val="Bookman Old Style"/>
        <family val="1"/>
      </rPr>
      <t>).</t>
    </r>
  </si>
  <si>
    <r>
      <t>4) CONTRALORIA INTERNA (</t>
    </r>
    <r>
      <rPr>
        <b/>
        <sz val="14"/>
        <color indexed="36"/>
        <rFont val="Bookman Old Style"/>
        <family val="1"/>
      </rPr>
      <t>CI</t>
    </r>
    <r>
      <rPr>
        <b/>
        <sz val="14"/>
        <color indexed="10"/>
        <rFont val="Bookman Old Style"/>
        <family val="1"/>
      </rPr>
      <t>).</t>
    </r>
  </si>
  <si>
    <t>Secretario y Síndico.</t>
  </si>
  <si>
    <r>
      <t>6) RECURSOS HUMANOS (</t>
    </r>
    <r>
      <rPr>
        <b/>
        <sz val="14"/>
        <color indexed="36"/>
        <rFont val="Bookman Old Style"/>
        <family val="1"/>
      </rPr>
      <t>RH</t>
    </r>
    <r>
      <rPr>
        <b/>
        <sz val="14"/>
        <color indexed="10"/>
        <rFont val="Bookman Old Style"/>
        <family val="1"/>
      </rPr>
      <t>).</t>
    </r>
  </si>
  <si>
    <r>
      <t>7) DIRECCIÓN DE CATASTRO MUNICIPAL (</t>
    </r>
    <r>
      <rPr>
        <b/>
        <sz val="14"/>
        <color indexed="36"/>
        <rFont val="Bookman Old Style"/>
        <family val="1"/>
      </rPr>
      <t>CM</t>
    </r>
    <r>
      <rPr>
        <b/>
        <sz val="14"/>
        <color indexed="10"/>
        <rFont val="Bookman Old Style"/>
        <family val="1"/>
      </rPr>
      <t>).</t>
    </r>
  </si>
  <si>
    <r>
      <t>8) DIRECCIÓN DE COMUNICACIÓN SOCIAL (</t>
    </r>
    <r>
      <rPr>
        <b/>
        <sz val="14"/>
        <color indexed="36"/>
        <rFont val="Bookman Old Style"/>
        <family val="1"/>
      </rPr>
      <t>CS</t>
    </r>
    <r>
      <rPr>
        <b/>
        <sz val="14"/>
        <color indexed="10"/>
        <rFont val="Bookman Old Style"/>
        <family val="1"/>
      </rPr>
      <t>).</t>
    </r>
  </si>
  <si>
    <r>
      <t>9) DIRECCIÓN DE CULTURA Y TURISMO (</t>
    </r>
    <r>
      <rPr>
        <b/>
        <sz val="14"/>
        <color indexed="36"/>
        <rFont val="Bookman Old Style"/>
        <family val="1"/>
      </rPr>
      <t>CT</t>
    </r>
    <r>
      <rPr>
        <b/>
        <sz val="14"/>
        <color indexed="10"/>
        <rFont val="Bookman Old Style"/>
        <family val="1"/>
      </rPr>
      <t>).</t>
    </r>
  </si>
  <si>
    <r>
      <t>10) DIRECCIÓN DE DEPORTES (</t>
    </r>
    <r>
      <rPr>
        <b/>
        <sz val="14"/>
        <color indexed="36"/>
        <rFont val="Bookman Old Style"/>
        <family val="1"/>
      </rPr>
      <t>DD</t>
    </r>
    <r>
      <rPr>
        <b/>
        <sz val="14"/>
        <color indexed="10"/>
        <rFont val="Bookman Old Style"/>
        <family val="1"/>
      </rPr>
      <t>).</t>
    </r>
  </si>
  <si>
    <r>
      <t>11) DIRECCIÓN DE DESARROLLO AGROPECUARIO (</t>
    </r>
    <r>
      <rPr>
        <b/>
        <sz val="14"/>
        <color indexed="36"/>
        <rFont val="Bookman Old Style"/>
        <family val="1"/>
      </rPr>
      <t>DA</t>
    </r>
    <r>
      <rPr>
        <b/>
        <sz val="14"/>
        <color indexed="10"/>
        <rFont val="Bookman Old Style"/>
        <family val="1"/>
      </rPr>
      <t>).</t>
    </r>
  </si>
  <si>
    <r>
      <t>12) DIRECCIÓN DE DESARROLLO SOCIAL (</t>
    </r>
    <r>
      <rPr>
        <b/>
        <sz val="14"/>
        <color indexed="36"/>
        <rFont val="Bookman Old Style"/>
        <family val="1"/>
      </rPr>
      <t>DS</t>
    </r>
    <r>
      <rPr>
        <b/>
        <sz val="14"/>
        <color indexed="10"/>
        <rFont val="Bookman Old Style"/>
        <family val="1"/>
      </rPr>
      <t>).</t>
    </r>
  </si>
  <si>
    <r>
      <t>13) DIRECCIÓN DE EDUCACIÓN (</t>
    </r>
    <r>
      <rPr>
        <b/>
        <sz val="14"/>
        <color indexed="36"/>
        <rFont val="Bookman Old Style"/>
        <family val="1"/>
      </rPr>
      <t>EM</t>
    </r>
    <r>
      <rPr>
        <b/>
        <sz val="14"/>
        <color indexed="10"/>
        <rFont val="Bookman Old Style"/>
        <family val="1"/>
      </rPr>
      <t>).</t>
    </r>
  </si>
  <si>
    <r>
      <t>15) INSTITUTO DE LA MUJER y LA JUVENTUD (</t>
    </r>
    <r>
      <rPr>
        <b/>
        <sz val="14"/>
        <color indexed="36"/>
        <rFont val="Bookman Old Style"/>
        <family val="1"/>
      </rPr>
      <t>DIM</t>
    </r>
    <r>
      <rPr>
        <b/>
        <sz val="14"/>
        <color indexed="10"/>
        <rFont val="Bookman Old Style"/>
        <family val="1"/>
      </rPr>
      <t>).</t>
    </r>
  </si>
  <si>
    <r>
      <t>16) JUZGADO MUNICIPAL (</t>
    </r>
    <r>
      <rPr>
        <b/>
        <sz val="14"/>
        <color indexed="36"/>
        <rFont val="Bookman Old Style"/>
        <family val="1"/>
      </rPr>
      <t>JM</t>
    </r>
    <r>
      <rPr>
        <b/>
        <sz val="14"/>
        <color indexed="10"/>
        <rFont val="Bookman Old Style"/>
        <family val="1"/>
      </rPr>
      <t>).</t>
    </r>
  </si>
  <si>
    <r>
      <t>17) DIRECCIÓN DE OBRAS PÚBLICAS (</t>
    </r>
    <r>
      <rPr>
        <b/>
        <sz val="14"/>
        <color indexed="36"/>
        <rFont val="Bookman Old Style"/>
        <family val="1"/>
      </rPr>
      <t>OP</t>
    </r>
    <r>
      <rPr>
        <b/>
        <sz val="14"/>
        <color indexed="10"/>
        <rFont val="Bookman Old Style"/>
        <family val="1"/>
      </rPr>
      <t>).</t>
    </r>
  </si>
  <si>
    <r>
      <t>18) DIRECCIÓN DE PLANEACIÓN URBANA (</t>
    </r>
    <r>
      <rPr>
        <b/>
        <sz val="14"/>
        <color indexed="36"/>
        <rFont val="Bookman Old Style"/>
        <family val="1"/>
      </rPr>
      <t>PU</t>
    </r>
    <r>
      <rPr>
        <b/>
        <sz val="14"/>
        <color indexed="10"/>
        <rFont val="Bookman Old Style"/>
        <family val="1"/>
      </rPr>
      <t>).</t>
    </r>
  </si>
  <si>
    <r>
      <t>19) DIRECCIÓN DE PROMOCIÓN ECONÓMICA (</t>
    </r>
    <r>
      <rPr>
        <b/>
        <sz val="14"/>
        <color indexed="36"/>
        <rFont val="Bookman Old Style"/>
        <family val="1"/>
      </rPr>
      <t>PE</t>
    </r>
    <r>
      <rPr>
        <b/>
        <sz val="14"/>
        <color indexed="10"/>
        <rFont val="Bookman Old Style"/>
        <family val="1"/>
      </rPr>
      <t>).</t>
    </r>
  </si>
  <si>
    <r>
      <t>20) DIRECCIÓN DE PROTECCIÓN CIVIL (</t>
    </r>
    <r>
      <rPr>
        <b/>
        <sz val="14"/>
        <color indexed="36"/>
        <rFont val="Bookman Old Style"/>
        <family val="1"/>
      </rPr>
      <t>PC</t>
    </r>
    <r>
      <rPr>
        <b/>
        <sz val="14"/>
        <color indexed="10"/>
        <rFont val="Bookman Old Style"/>
        <family val="1"/>
      </rPr>
      <t>).</t>
    </r>
  </si>
  <si>
    <r>
      <t>21 ) DIRECCIÓN DE PROVEEDURÍA (</t>
    </r>
    <r>
      <rPr>
        <b/>
        <sz val="14"/>
        <color indexed="36"/>
        <rFont val="Bookman Old Style"/>
        <family val="1"/>
      </rPr>
      <t>DP</t>
    </r>
    <r>
      <rPr>
        <b/>
        <sz val="14"/>
        <color indexed="10"/>
        <rFont val="Bookman Old Style"/>
        <family val="1"/>
      </rPr>
      <t>).</t>
    </r>
  </si>
  <si>
    <r>
      <t>22) DIRECCIÓN DE REGISTRO CIVIL (</t>
    </r>
    <r>
      <rPr>
        <b/>
        <sz val="14"/>
        <color indexed="36"/>
        <rFont val="Bookman Old Style"/>
        <family val="1"/>
      </rPr>
      <t>RC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</si>
  <si>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</si>
  <si>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TENIENTES.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</si>
  <si>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PRIMERA.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</si>
  <si>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LINEA.</t>
    </r>
  </si>
  <si>
    <r>
      <t>24) MÉDICO MUNICIPAL (</t>
    </r>
    <r>
      <rPr>
        <b/>
        <sz val="14"/>
        <color indexed="36"/>
        <rFont val="Bookman Old Style"/>
        <family val="1"/>
      </rPr>
      <t>MM</t>
    </r>
    <r>
      <rPr>
        <b/>
        <sz val="14"/>
        <color indexed="10"/>
        <rFont val="Bookman Old Style"/>
        <family val="1"/>
      </rPr>
      <t>).</t>
    </r>
  </si>
  <si>
    <r>
      <t>25) DIRECCIÓN DE SERVICIOS MUNICIPALES (</t>
    </r>
    <r>
      <rPr>
        <b/>
        <sz val="14"/>
        <color indexed="36"/>
        <rFont val="Bookman Old Style"/>
        <family val="1"/>
      </rPr>
      <t>SM</t>
    </r>
    <r>
      <rPr>
        <b/>
        <sz val="14"/>
        <color indexed="10"/>
        <rFont val="Bookman Old Style"/>
        <family val="1"/>
      </rPr>
      <t>).</t>
    </r>
  </si>
  <si>
    <r>
      <t>26) DIRECCIÓN DE TRÁNSITO MUNICIPAL (</t>
    </r>
    <r>
      <rPr>
        <b/>
        <sz val="14"/>
        <color indexed="36"/>
        <rFont val="Bookman Old Style"/>
        <family val="1"/>
      </rPr>
      <t>TR</t>
    </r>
    <r>
      <rPr>
        <b/>
        <sz val="14"/>
        <color indexed="10"/>
        <rFont val="Bookman Old Style"/>
        <family val="1"/>
      </rPr>
      <t>).</t>
    </r>
  </si>
  <si>
    <t>Secretaría General y Sindicatura.</t>
  </si>
  <si>
    <t>Secretaría Técnica de Regularización y Rec.</t>
  </si>
  <si>
    <t>STRyR</t>
  </si>
  <si>
    <t>Recursos Humanos.</t>
  </si>
  <si>
    <t>RH</t>
  </si>
  <si>
    <t>D.SR</t>
  </si>
  <si>
    <t>D.BT</t>
  </si>
  <si>
    <t>D.LR</t>
  </si>
  <si>
    <t>Secretaria</t>
  </si>
  <si>
    <t>Maria Zarate Martinez</t>
  </si>
  <si>
    <t>Sandra Isabel Serratos     González.</t>
  </si>
  <si>
    <t>Salvador Ruiz Rizo</t>
  </si>
  <si>
    <t>Jardinero</t>
  </si>
  <si>
    <t>COMPENSACIONES</t>
  </si>
  <si>
    <t>PERSONAL EVENTUAL(PE)</t>
  </si>
  <si>
    <t>NIÑERA CAM</t>
  </si>
  <si>
    <t>OFICIAL 3RO PROTECCION CIVIL</t>
  </si>
  <si>
    <t>MAESTRO DE MUSICA CASA DE LA CULTURA</t>
  </si>
  <si>
    <t>OPERADOR MOD. MAQUINARIA</t>
  </si>
  <si>
    <t>ENCARGADO DE ASEO Y JARDINERAS DEL SANTA RITA</t>
  </si>
  <si>
    <t>Adelita Lemus Alvarado</t>
  </si>
  <si>
    <t>Eduardo Ismael Soto Villalpando</t>
  </si>
  <si>
    <t>Juan Armado Gómez Estrada</t>
  </si>
  <si>
    <t>Martin Azael Negrete Vital</t>
  </si>
  <si>
    <t xml:space="preserve">           </t>
  </si>
  <si>
    <t>José Moreno Gonzalez</t>
  </si>
  <si>
    <t>Jorge Alejandro Suarez Perez</t>
  </si>
  <si>
    <t>J. Guadalupe Hernández Mojica.</t>
  </si>
  <si>
    <t>Gustavo Jonathan Esquivel Reyes</t>
  </si>
  <si>
    <t>Adan Perez Morales</t>
  </si>
  <si>
    <t>Mantenimiento General</t>
  </si>
  <si>
    <t>Encargada</t>
  </si>
  <si>
    <t>VELADOR EN LA CASA DE LA CULTURA</t>
  </si>
  <si>
    <t>ASEADOR DELEGACION BETANIA</t>
  </si>
  <si>
    <t>POLICIA</t>
  </si>
  <si>
    <t>Auxiliar</t>
  </si>
  <si>
    <t xml:space="preserve">AUXILIAR  </t>
  </si>
  <si>
    <t>Jorge Alberto Llamas Parada</t>
  </si>
  <si>
    <t>Mantenimiento</t>
  </si>
  <si>
    <t xml:space="preserve">Mantenimiento </t>
  </si>
  <si>
    <t>Luis Barron Garcia</t>
  </si>
  <si>
    <t>Jose de Jesus Rojo Hernandez</t>
  </si>
  <si>
    <t>Lucila Naranjo Estrada</t>
  </si>
  <si>
    <t>Miguel Angel Martinez Lopez</t>
  </si>
  <si>
    <t>.</t>
  </si>
  <si>
    <t>Samuel Robles Zendejas</t>
  </si>
  <si>
    <t>Jaime Llamas Parada</t>
  </si>
  <si>
    <t>TRANSITO</t>
  </si>
  <si>
    <t>JOEL AGUILAR ZAVALZA</t>
  </si>
  <si>
    <r>
      <t>5)  (DIRECCIÓN DE INSPECCION Y SECRETARÍA TÉCNICA DE REGULARIZACIÓN Y RECLUTAMIENTO(</t>
    </r>
    <r>
      <rPr>
        <b/>
        <sz val="14"/>
        <color indexed="36"/>
        <rFont val="Bookman Old Style"/>
        <family val="1"/>
      </rPr>
      <t>IST</t>
    </r>
    <r>
      <rPr>
        <b/>
        <sz val="14"/>
        <color indexed="10"/>
        <rFont val="Bookman Old Style"/>
        <family val="1"/>
      </rPr>
      <t>)</t>
    </r>
  </si>
  <si>
    <t>Luis Fernando Llamas lozano</t>
  </si>
  <si>
    <t>protecion Civil</t>
  </si>
  <si>
    <t>ALICIA MONTOYA RODRIGUEZ</t>
  </si>
  <si>
    <t>Intendente la Ribera</t>
  </si>
  <si>
    <t>Ana Ruth Lara Delgado</t>
  </si>
  <si>
    <t>Juez</t>
  </si>
  <si>
    <t xml:space="preserve"> Encargado de bancos.</t>
  </si>
  <si>
    <t>Auxiliar de Bancos</t>
  </si>
  <si>
    <t>Gerardo Cervantes Hernandez</t>
  </si>
  <si>
    <r>
      <t>Nómina que corresponde a la</t>
    </r>
    <r>
      <rPr>
        <b/>
        <sz val="10"/>
        <color indexed="36"/>
        <rFont val="Bookman Old Style"/>
        <family val="1"/>
      </rPr>
      <t xml:space="preserve"> 1RA</t>
    </r>
    <r>
      <rPr>
        <b/>
        <sz val="10"/>
        <rFont val="Bookman Old Style"/>
        <family val="1"/>
      </rPr>
      <t xml:space="preserve"> (PRIMERA) quincena del mes de</t>
    </r>
    <r>
      <rPr>
        <b/>
        <sz val="10"/>
        <color indexed="36"/>
        <rFont val="Bookman Old Style"/>
        <family val="1"/>
      </rPr>
      <t xml:space="preserve"> DICIEMBRE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2016.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</si>
  <si>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1RA</t>
    </r>
    <r>
      <rPr>
        <b/>
        <sz val="10"/>
        <rFont val="Bookman Old Style"/>
        <family val="1"/>
      </rPr>
      <t xml:space="preserve"> (PRIMERA) quincena del mes de</t>
    </r>
    <r>
      <rPr>
        <b/>
        <sz val="10"/>
        <color indexed="36"/>
        <rFont val="Bookman Old Style"/>
        <family val="1"/>
      </rPr>
      <t xml:space="preserve"> DICIEMBRE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2016.</t>
    </r>
  </si>
  <si>
    <t>Chofer</t>
  </si>
  <si>
    <t>Luis Alberto Mora Ruiz</t>
  </si>
  <si>
    <t>Miguel Ramirez Garcia</t>
  </si>
  <si>
    <t>Juan Carlos Leon Ruvalcaba</t>
  </si>
  <si>
    <r>
      <t xml:space="preserve">Nómina que corresponde a la </t>
    </r>
    <r>
      <rPr>
        <b/>
        <sz val="10"/>
        <color indexed="36"/>
        <rFont val="Bookman Old Style"/>
        <family val="1"/>
      </rPr>
      <t>1R</t>
    </r>
    <r>
      <rPr>
        <b/>
        <sz val="10"/>
        <color indexed="36"/>
        <rFont val="Bookman Old Style"/>
        <family val="1"/>
      </rPr>
      <t>A</t>
    </r>
    <r>
      <rPr>
        <b/>
        <sz val="10"/>
        <rFont val="Bookman Old Style"/>
        <family val="1"/>
      </rPr>
      <t xml:space="preserve"> (PRIMERA) quincena del mes de</t>
    </r>
    <r>
      <rPr>
        <b/>
        <sz val="10"/>
        <color indexed="36"/>
        <rFont val="Bookman Old Style"/>
        <family val="1"/>
      </rPr>
      <t xml:space="preserve"> DICIEMBRE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2016.</t>
    </r>
  </si>
  <si>
    <t>ASP.01</t>
  </si>
  <si>
    <t>DSTR.02</t>
  </si>
  <si>
    <t>DSTR.01</t>
  </si>
  <si>
    <t>EVSP.1</t>
  </si>
  <si>
    <t>EVSP.2</t>
  </si>
  <si>
    <t>EVSP.3</t>
  </si>
  <si>
    <t>EVSP.4</t>
  </si>
  <si>
    <t>EVSP.5</t>
  </si>
  <si>
    <t>EVSP.6</t>
  </si>
  <si>
    <t>EVSP.7</t>
  </si>
  <si>
    <t>EVSP.8</t>
  </si>
  <si>
    <t>EV.1</t>
  </si>
  <si>
    <t>EV.2</t>
  </si>
  <si>
    <t>EV.3</t>
  </si>
  <si>
    <t>EV.4</t>
  </si>
  <si>
    <t>EV.5</t>
  </si>
  <si>
    <t>EV.6</t>
  </si>
  <si>
    <t>EV.7</t>
  </si>
  <si>
    <t>EV.8</t>
  </si>
  <si>
    <t>R.01</t>
  </si>
  <si>
    <t>R.02</t>
  </si>
  <si>
    <t>R.03</t>
  </si>
  <si>
    <t>R.04</t>
  </si>
  <si>
    <t>R.05</t>
  </si>
  <si>
    <t>R.06</t>
  </si>
  <si>
    <t>R.07</t>
  </si>
  <si>
    <t>R.08</t>
  </si>
  <si>
    <t>R.09</t>
  </si>
  <si>
    <t>P.01</t>
  </si>
  <si>
    <t>P.02</t>
  </si>
  <si>
    <t>P.03</t>
  </si>
  <si>
    <t>P.04</t>
  </si>
  <si>
    <t>SG.01</t>
  </si>
  <si>
    <t>SG.02</t>
  </si>
  <si>
    <t>SG.03</t>
  </si>
  <si>
    <t>SG.04</t>
  </si>
  <si>
    <t>SG.05</t>
  </si>
  <si>
    <t>H.01</t>
  </si>
  <si>
    <t>DE.01</t>
  </si>
  <si>
    <t>DE.02</t>
  </si>
  <si>
    <t>DE.03</t>
  </si>
  <si>
    <t>DE.04</t>
  </si>
  <si>
    <t>DI.01</t>
  </si>
  <si>
    <t>DI.02</t>
  </si>
  <si>
    <t>DI.03</t>
  </si>
  <si>
    <t>DI.04</t>
  </si>
  <si>
    <t>CI.01</t>
  </si>
  <si>
    <t>IST.01</t>
  </si>
  <si>
    <t>IST.02</t>
  </si>
  <si>
    <t>IST.03</t>
  </si>
  <si>
    <t>IST.04</t>
  </si>
  <si>
    <t>IST.05</t>
  </si>
  <si>
    <t>RH.01</t>
  </si>
  <si>
    <t>CT.01</t>
  </si>
  <si>
    <t>CT.02</t>
  </si>
  <si>
    <t>CT.03</t>
  </si>
  <si>
    <t>CT.04</t>
  </si>
  <si>
    <t>CT.05</t>
  </si>
  <si>
    <t>CT.06</t>
  </si>
  <si>
    <t>CT.07</t>
  </si>
  <si>
    <t>CS.01</t>
  </si>
  <si>
    <t>CS.02</t>
  </si>
  <si>
    <t>CS.03</t>
  </si>
  <si>
    <t>CS.04</t>
  </si>
  <si>
    <t>DP.01</t>
  </si>
  <si>
    <t>DP.02</t>
  </si>
  <si>
    <t>DA.01</t>
  </si>
  <si>
    <t>DA.02</t>
  </si>
  <si>
    <t>DA.03</t>
  </si>
  <si>
    <t>DA.04</t>
  </si>
  <si>
    <t>DA.05</t>
  </si>
  <si>
    <t>DS.01</t>
  </si>
  <si>
    <t>DS.02</t>
  </si>
  <si>
    <t>DS.03</t>
  </si>
  <si>
    <t>DS.04</t>
  </si>
  <si>
    <t>DS.05</t>
  </si>
  <si>
    <t>ED.01</t>
  </si>
  <si>
    <t>ED.02</t>
  </si>
  <si>
    <t>ED.03</t>
  </si>
  <si>
    <t>ED.04</t>
  </si>
  <si>
    <t>ED.05</t>
  </si>
  <si>
    <t>ED.06</t>
  </si>
  <si>
    <t>ED.07</t>
  </si>
  <si>
    <t>MJ.01</t>
  </si>
  <si>
    <t>MJ.02</t>
  </si>
  <si>
    <t>JM.01</t>
  </si>
  <si>
    <t>OP.01</t>
  </si>
  <si>
    <t>OP.02</t>
  </si>
  <si>
    <t>OP.03</t>
  </si>
  <si>
    <t>OP.04</t>
  </si>
  <si>
    <t>OP.05</t>
  </si>
  <si>
    <t>MM.01</t>
  </si>
  <si>
    <t>MM.02</t>
  </si>
  <si>
    <t>MM.03</t>
  </si>
  <si>
    <t>MM.04</t>
  </si>
  <si>
    <t>MM.05</t>
  </si>
  <si>
    <t>MM.06</t>
  </si>
  <si>
    <t>MM.07</t>
  </si>
  <si>
    <t>PU.01</t>
  </si>
  <si>
    <t>PU.02</t>
  </si>
  <si>
    <t>PU.03</t>
  </si>
  <si>
    <t>PU.04</t>
  </si>
  <si>
    <t>PE.01</t>
  </si>
  <si>
    <t>PE.02</t>
  </si>
  <si>
    <t>PC.01</t>
  </si>
  <si>
    <t>PC.02</t>
  </si>
  <si>
    <t>PC.03</t>
  </si>
  <si>
    <t>PC.04</t>
  </si>
  <si>
    <t>PC.05</t>
  </si>
  <si>
    <t>PC.06</t>
  </si>
  <si>
    <t>PC.07</t>
  </si>
  <si>
    <t>PC.08</t>
  </si>
  <si>
    <t>PC.09</t>
  </si>
  <si>
    <t>PC.10</t>
  </si>
  <si>
    <t>PC.11</t>
  </si>
  <si>
    <t>PV.01</t>
  </si>
  <si>
    <t>PV.02</t>
  </si>
  <si>
    <t>PV.03</t>
  </si>
  <si>
    <t>PV.04</t>
  </si>
  <si>
    <t>RC.01</t>
  </si>
  <si>
    <t>RC.02</t>
  </si>
  <si>
    <t>RC.03</t>
  </si>
  <si>
    <t>SP.01</t>
  </si>
  <si>
    <t>SP.02</t>
  </si>
  <si>
    <t>SP.03</t>
  </si>
  <si>
    <t>SP.04</t>
  </si>
  <si>
    <t>SP.05</t>
  </si>
  <si>
    <t>SP.06</t>
  </si>
  <si>
    <t>SP.07</t>
  </si>
  <si>
    <t>SP.08</t>
  </si>
  <si>
    <t>SP.09</t>
  </si>
  <si>
    <t>SP.10</t>
  </si>
  <si>
    <t>SP.11</t>
  </si>
  <si>
    <t>SP.12</t>
  </si>
  <si>
    <t>SP.13</t>
  </si>
  <si>
    <t>SP.14</t>
  </si>
  <si>
    <t>SP.15</t>
  </si>
  <si>
    <t>SP.16</t>
  </si>
  <si>
    <t>SP.17</t>
  </si>
  <si>
    <t>SP.18</t>
  </si>
  <si>
    <t>SP.19</t>
  </si>
  <si>
    <t>SP.20</t>
  </si>
  <si>
    <t>SP.21</t>
  </si>
  <si>
    <t>SP.22</t>
  </si>
  <si>
    <t>SP.23</t>
  </si>
  <si>
    <t>SP.24</t>
  </si>
  <si>
    <t>SP.25</t>
  </si>
  <si>
    <t>SP.26</t>
  </si>
  <si>
    <t>SP.27</t>
  </si>
  <si>
    <t>MMP.01</t>
  </si>
  <si>
    <t>MMP.02</t>
  </si>
  <si>
    <t>SM.01</t>
  </si>
  <si>
    <t>SM.02</t>
  </si>
  <si>
    <t>SM.03</t>
  </si>
  <si>
    <t>SM.04</t>
  </si>
  <si>
    <t>SM.05</t>
  </si>
  <si>
    <t>SM.06</t>
  </si>
  <si>
    <t>SM.07</t>
  </si>
  <si>
    <t>SM.08</t>
  </si>
  <si>
    <t>ALP.01</t>
  </si>
  <si>
    <t>ALP.02</t>
  </si>
  <si>
    <t>AGP.01</t>
  </si>
  <si>
    <t>AGP.02</t>
  </si>
  <si>
    <t>AGP.03</t>
  </si>
  <si>
    <t>AGP.04</t>
  </si>
  <si>
    <t>AGP.05</t>
  </si>
  <si>
    <t>AGP.06</t>
  </si>
  <si>
    <t>AGP.07</t>
  </si>
  <si>
    <t>AGP.08</t>
  </si>
  <si>
    <t>RM.01</t>
  </si>
  <si>
    <t>RM.02</t>
  </si>
  <si>
    <t>RM.03</t>
  </si>
  <si>
    <t>ASP.02</t>
  </si>
  <si>
    <t>ASP.03</t>
  </si>
  <si>
    <t>ASP.04</t>
  </si>
  <si>
    <t>ASP.05</t>
  </si>
  <si>
    <t>ASP.06</t>
  </si>
  <si>
    <t>ASP.07</t>
  </si>
  <si>
    <t>ASP.08</t>
  </si>
  <si>
    <t>ASP.09</t>
  </si>
  <si>
    <t>ASP.10</t>
  </si>
  <si>
    <t>ASP.11</t>
  </si>
  <si>
    <t>ASP.12</t>
  </si>
  <si>
    <t>ASP.13</t>
  </si>
  <si>
    <t>ASP.14</t>
  </si>
  <si>
    <t>ASP.15</t>
  </si>
  <si>
    <t>ASP.16</t>
  </si>
  <si>
    <t>ASP.17</t>
  </si>
  <si>
    <t>ASP.18</t>
  </si>
  <si>
    <t>ASP.19</t>
  </si>
  <si>
    <t>ASP.20</t>
  </si>
  <si>
    <t>PYJ.01</t>
  </si>
  <si>
    <t>PYJ.02</t>
  </si>
  <si>
    <t>PYJ.03</t>
  </si>
  <si>
    <t>PYJ.04</t>
  </si>
  <si>
    <t>PYJ.05</t>
  </si>
  <si>
    <t>PYJ.06</t>
  </si>
  <si>
    <t>PYJ.07</t>
  </si>
  <si>
    <t>PYJ.08</t>
  </si>
  <si>
    <t>PYJ.09</t>
  </si>
  <si>
    <t>PYJ.10</t>
  </si>
  <si>
    <t>PYJ.11</t>
  </si>
  <si>
    <t>PYJ.12</t>
  </si>
  <si>
    <t>PYJ.13</t>
  </si>
  <si>
    <t>PYJ.14</t>
  </si>
  <si>
    <t>PYJ.15</t>
  </si>
  <si>
    <t>DV.01</t>
  </si>
  <si>
    <t>DV.02</t>
  </si>
  <si>
    <t>TR.01</t>
  </si>
  <si>
    <t>TR.02</t>
  </si>
  <si>
    <t>TR.03</t>
  </si>
  <si>
    <t>TR.04</t>
  </si>
  <si>
    <t>TR.05</t>
  </si>
  <si>
    <t>TR.06</t>
  </si>
  <si>
    <t>TR.07</t>
  </si>
  <si>
    <t>TR.08</t>
  </si>
  <si>
    <t>TR.09</t>
  </si>
  <si>
    <t>TR.10</t>
  </si>
  <si>
    <t>DSTR.03</t>
  </si>
  <si>
    <t>DSTR.04</t>
  </si>
  <si>
    <t>DSTR.05</t>
  </si>
  <si>
    <t>DSTR.06</t>
  </si>
  <si>
    <t>DSB.01</t>
  </si>
  <si>
    <t>DSB.02</t>
  </si>
  <si>
    <t>DSB.03</t>
  </si>
  <si>
    <t>DSB.04</t>
  </si>
  <si>
    <t>DSB.05</t>
  </si>
  <si>
    <t>DSB.06</t>
  </si>
  <si>
    <t>DSB.07</t>
  </si>
  <si>
    <t>DSB.08</t>
  </si>
  <si>
    <t>DSB.09</t>
  </si>
  <si>
    <t>DSR.01</t>
  </si>
  <si>
    <t>DSR.02</t>
  </si>
  <si>
    <t>DSR.03</t>
  </si>
  <si>
    <t>DSR.04</t>
  </si>
  <si>
    <t>DSR.05</t>
  </si>
  <si>
    <t>DSR.06</t>
  </si>
  <si>
    <t>DSR.07</t>
  </si>
  <si>
    <t>DSR.08</t>
  </si>
  <si>
    <t>DSR.09</t>
  </si>
  <si>
    <t>DSR.10</t>
  </si>
  <si>
    <t>DSR.11</t>
  </si>
  <si>
    <t>DSR.12</t>
  </si>
  <si>
    <t>DSR.13</t>
  </si>
  <si>
    <t>DSR.14</t>
  </si>
  <si>
    <t>DSR.15</t>
  </si>
  <si>
    <t>DSR.16</t>
  </si>
  <si>
    <t>DSR.17</t>
  </si>
  <si>
    <t>CDC.01</t>
  </si>
  <si>
    <t>CDC.02</t>
  </si>
  <si>
    <t>CDC.03</t>
  </si>
  <si>
    <t>PS.01</t>
  </si>
  <si>
    <t>PS.02</t>
  </si>
  <si>
    <t>PS.03</t>
  </si>
  <si>
    <t>PS.04</t>
  </si>
  <si>
    <t>PS.05</t>
  </si>
  <si>
    <t>PS.06</t>
  </si>
  <si>
    <t>PS.07</t>
  </si>
  <si>
    <t>PS.08</t>
  </si>
  <si>
    <t>PS.09</t>
  </si>
  <si>
    <t>PS.10</t>
  </si>
  <si>
    <t>PS.11</t>
  </si>
  <si>
    <t>PS.12</t>
  </si>
  <si>
    <t>PS.13</t>
  </si>
  <si>
    <t>PS.14</t>
  </si>
  <si>
    <t>PS.15</t>
  </si>
  <si>
    <t>PS.16</t>
  </si>
  <si>
    <t>PS.17</t>
  </si>
  <si>
    <t>PS.18</t>
  </si>
  <si>
    <t>PS.19</t>
  </si>
  <si>
    <t>PS.20</t>
  </si>
  <si>
    <t>PS.21</t>
  </si>
  <si>
    <t>PS.22</t>
  </si>
  <si>
    <t>PS.23</t>
  </si>
  <si>
    <t>PS.24</t>
  </si>
  <si>
    <t>PS.25</t>
  </si>
  <si>
    <t>PS.26</t>
  </si>
  <si>
    <t>PS.27</t>
  </si>
  <si>
    <t>PS.28</t>
  </si>
  <si>
    <t>PS.29</t>
  </si>
  <si>
    <t>PS.30</t>
  </si>
  <si>
    <t>PS.31</t>
  </si>
  <si>
    <t>PS.32</t>
  </si>
  <si>
    <t>PS.33</t>
  </si>
  <si>
    <t>PSSP.01</t>
  </si>
  <si>
    <t>PSSP.02</t>
  </si>
  <si>
    <t>PSSP.03</t>
  </si>
  <si>
    <t>PSSP.04</t>
  </si>
  <si>
    <t>PSSP.05</t>
  </si>
  <si>
    <t>PSSP.06</t>
  </si>
  <si>
    <t>PSSP.07</t>
  </si>
  <si>
    <t>PSSP.08</t>
  </si>
  <si>
    <t>AP.01</t>
  </si>
  <si>
    <t>SEM.01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</si>
</sst>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57"/>
      <name val="Bookman Old Style"/>
      <family val="1"/>
    </font>
    <font>
      <sz val="8"/>
      <name val="Bookman Old Style"/>
      <family val="1"/>
    </font>
    <font>
      <b/>
      <sz val="10"/>
      <color indexed="17"/>
      <name val="Bookman Old Style"/>
      <family val="1"/>
    </font>
    <font>
      <sz val="10"/>
      <color indexed="62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10"/>
      <name val="Bookman Old Style"/>
      <family val="1"/>
    </font>
    <font>
      <sz val="10"/>
      <color indexed="14"/>
      <name val="Bookman Old Style"/>
      <family val="1"/>
    </font>
    <font>
      <b/>
      <sz val="10"/>
      <color indexed="9"/>
      <name val="Bookman Old Style"/>
      <family val="1"/>
    </font>
    <font>
      <b/>
      <sz val="14"/>
      <color indexed="10"/>
      <name val="Bookman Old Style"/>
      <family val="1"/>
    </font>
    <font>
      <sz val="8"/>
      <color indexed="8"/>
      <name val="Calibri"/>
      <family val="2"/>
    </font>
    <font>
      <sz val="9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b/>
      <sz val="10"/>
      <color indexed="36"/>
      <name val="Bookman Old Style"/>
      <family val="1"/>
    </font>
    <font>
      <b/>
      <sz val="9"/>
      <color indexed="36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b/>
      <sz val="8"/>
      <color indexed="36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b/>
      <sz val="11"/>
      <name val="Bookman Old Style"/>
      <family val="1"/>
    </font>
    <font>
      <b/>
      <sz val="10"/>
      <color indexed="46"/>
      <name val="Bookman Old Style"/>
      <family val="1"/>
    </font>
    <font>
      <sz val="6"/>
      <name val="Bookman Old Style"/>
      <family val="1"/>
    </font>
    <font>
      <b/>
      <sz val="14"/>
      <color indexed="36"/>
      <name val="Bookman Old Style"/>
      <family val="1"/>
    </font>
    <font>
      <b/>
      <sz val="10"/>
      <name val="Arial"/>
      <family val="2"/>
    </font>
    <font>
      <b/>
      <i/>
      <sz val="8"/>
      <color indexed="8"/>
      <name val="Calibri"/>
      <family val="2"/>
    </font>
    <font>
      <b/>
      <sz val="8"/>
      <color indexed="36"/>
      <name val="Calibri"/>
      <family val="2"/>
    </font>
    <font>
      <b/>
      <sz val="8"/>
      <color indexed="10"/>
      <name val="Calibri"/>
      <family val="2"/>
    </font>
    <font>
      <b/>
      <i/>
      <sz val="10"/>
      <color indexed="36"/>
      <name val="Arial"/>
      <family val="2"/>
    </font>
    <font>
      <b/>
      <sz val="8"/>
      <color indexed="36"/>
      <name val="Arial"/>
      <family val="2"/>
    </font>
    <font>
      <b/>
      <sz val="6"/>
      <color indexed="36"/>
      <name val="Bookman Old Style"/>
      <family val="1"/>
    </font>
    <font>
      <b/>
      <sz val="10"/>
      <color indexed="14"/>
      <name val="Bookman Old Style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rgb="FF7030A0"/>
      <name val="Bookman Old Style"/>
      <family val="1"/>
    </font>
    <font>
      <b/>
      <sz val="14"/>
      <color rgb="FFFF0000"/>
      <name val="Bookman Old Style"/>
      <family val="1"/>
    </font>
    <font>
      <sz val="14"/>
      <color theme="1"/>
      <name val="Bookman Old Style"/>
      <family val="1"/>
    </font>
    <font>
      <b/>
      <sz val="9"/>
      <color rgb="FF7030A0"/>
      <name val="Bookman Old Style"/>
      <family val="1"/>
    </font>
    <font>
      <b/>
      <sz val="10"/>
      <color theme="7" tint="0.7999799847602844"/>
      <name val="Bookman Old Style"/>
      <family val="1"/>
    </font>
    <font>
      <sz val="8"/>
      <color theme="1"/>
      <name val="Calibri"/>
      <family val="2"/>
    </font>
    <font>
      <b/>
      <sz val="8"/>
      <color rgb="FF7030A0"/>
      <name val="Bookman Old Style"/>
      <family val="1"/>
    </font>
    <font>
      <b/>
      <i/>
      <sz val="8"/>
      <color theme="1"/>
      <name val="Calibri"/>
      <family val="2"/>
    </font>
    <font>
      <b/>
      <sz val="8"/>
      <color rgb="FFFF0000"/>
      <name val="Calibri"/>
      <family val="2"/>
    </font>
    <font>
      <b/>
      <sz val="8"/>
      <color rgb="FF7030A0"/>
      <name val="Calibri"/>
      <family val="2"/>
    </font>
    <font>
      <b/>
      <i/>
      <sz val="10"/>
      <color rgb="FF7030A0"/>
      <name val="Arial"/>
      <family val="2"/>
    </font>
    <font>
      <b/>
      <sz val="8"/>
      <color rgb="FF7030A0"/>
      <name val="Arial"/>
      <family val="2"/>
    </font>
    <font>
      <b/>
      <sz val="6"/>
      <color rgb="FF7030A0"/>
      <name val="Bookman Old Style"/>
      <family val="1"/>
    </font>
    <font>
      <b/>
      <sz val="10"/>
      <color rgb="FFFF0000"/>
      <name val="Bookman Old Style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medium"/>
      <bottom/>
    </border>
    <border>
      <left/>
      <right/>
      <top style="double"/>
      <bottom/>
    </border>
    <border>
      <left/>
      <right/>
      <top style="double"/>
      <bottom style="double">
        <color rgb="FFFF0000"/>
      </bottom>
    </border>
    <border>
      <left/>
      <right/>
      <top style="double">
        <color rgb="FFFF0000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ck"/>
    </border>
    <border>
      <left/>
      <right/>
      <top style="thick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60" fillId="38" borderId="0" applyNumberFormat="0" applyBorder="0" applyAlignment="0" applyProtection="0"/>
    <xf numFmtId="0" fontId="4" fillId="39" borderId="1" applyNumberFormat="0" applyAlignment="0" applyProtection="0"/>
    <xf numFmtId="0" fontId="61" fillId="40" borderId="2" applyNumberFormat="0" applyAlignment="0" applyProtection="0"/>
    <xf numFmtId="0" fontId="62" fillId="41" borderId="3" applyNumberFormat="0" applyAlignment="0" applyProtection="0"/>
    <xf numFmtId="0" fontId="63" fillId="0" borderId="4" applyNumberFormat="0" applyFill="0" applyAlignment="0" applyProtection="0"/>
    <xf numFmtId="0" fontId="5" fillId="42" borderId="5" applyNumberFormat="0" applyAlignment="0" applyProtection="0"/>
    <xf numFmtId="0" fontId="64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66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67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68" fillId="40" borderId="1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5" applyNumberFormat="0" applyFill="0" applyAlignment="0" applyProtection="0"/>
    <xf numFmtId="0" fontId="65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54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2" fontId="23" fillId="54" borderId="19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23" fillId="54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3" fillId="54" borderId="19" xfId="0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167" fontId="20" fillId="0" borderId="0" xfId="0" applyNumberFormat="1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 vertical="center" wrapText="1"/>
    </xf>
    <xf numFmtId="167" fontId="20" fillId="54" borderId="0" xfId="0" applyNumberFormat="1" applyFont="1" applyFill="1" applyBorder="1" applyAlignment="1">
      <alignment horizontal="center" vertical="center"/>
    </xf>
    <xf numFmtId="0" fontId="20" fillId="54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 wrapText="1"/>
    </xf>
    <xf numFmtId="0" fontId="73" fillId="0" borderId="0" xfId="0" applyFont="1" applyFill="1" applyAlignment="1">
      <alignment horizontal="center" vertical="center"/>
    </xf>
    <xf numFmtId="0" fontId="35" fillId="54" borderId="0" xfId="0" applyFont="1" applyFill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0" fontId="74" fillId="0" borderId="19" xfId="0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/>
    </xf>
    <xf numFmtId="167" fontId="20" fillId="54" borderId="0" xfId="0" applyNumberFormat="1" applyFont="1" applyFill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167" fontId="20" fillId="11" borderId="0" xfId="0" applyNumberFormat="1" applyFont="1" applyFill="1" applyAlignment="1">
      <alignment horizontal="center" vertical="center"/>
    </xf>
    <xf numFmtId="0" fontId="74" fillId="11" borderId="0" xfId="0" applyFont="1" applyFill="1" applyBorder="1" applyAlignment="1">
      <alignment horizontal="center" vertical="center"/>
    </xf>
    <xf numFmtId="0" fontId="75" fillId="11" borderId="0" xfId="0" applyFont="1" applyFill="1" applyBorder="1" applyAlignment="1">
      <alignment horizontal="left" vertical="center" wrapText="1"/>
    </xf>
    <xf numFmtId="0" fontId="35" fillId="11" borderId="0" xfId="0" applyFont="1" applyFill="1" applyAlignment="1">
      <alignment horizontal="left" vertical="center" wrapText="1"/>
    </xf>
    <xf numFmtId="0" fontId="35" fillId="11" borderId="0" xfId="0" applyFont="1" applyFill="1" applyAlignment="1">
      <alignment horizontal="center" vertical="center"/>
    </xf>
    <xf numFmtId="4" fontId="35" fillId="11" borderId="0" xfId="0" applyNumberFormat="1" applyFont="1" applyFill="1" applyAlignment="1">
      <alignment vertical="center" wrapText="1"/>
    </xf>
    <xf numFmtId="167" fontId="20" fillId="11" borderId="20" xfId="0" applyNumberFormat="1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Alignment="1">
      <alignment horizontal="center" vertical="center" wrapText="1"/>
    </xf>
    <xf numFmtId="0" fontId="34" fillId="54" borderId="0" xfId="0" applyFont="1" applyFill="1" applyAlignment="1">
      <alignment horizontal="center" vertical="center" wrapText="1"/>
    </xf>
    <xf numFmtId="0" fontId="21" fillId="11" borderId="18" xfId="0" applyFont="1" applyFill="1" applyBorder="1" applyAlignment="1">
      <alignment horizontal="center"/>
    </xf>
    <xf numFmtId="0" fontId="75" fillId="11" borderId="0" xfId="0" applyFont="1" applyFill="1" applyBorder="1" applyAlignment="1">
      <alignment vertical="center"/>
    </xf>
    <xf numFmtId="0" fontId="21" fillId="11" borderId="18" xfId="0" applyFont="1" applyFill="1" applyBorder="1" applyAlignment="1">
      <alignment horizontal="center" vertical="center"/>
    </xf>
    <xf numFmtId="167" fontId="21" fillId="11" borderId="18" xfId="0" applyNumberFormat="1" applyFont="1" applyFill="1" applyBorder="1" applyAlignment="1">
      <alignment horizontal="center"/>
    </xf>
    <xf numFmtId="167" fontId="21" fillId="0" borderId="19" xfId="0" applyNumberFormat="1" applyFont="1" applyFill="1" applyBorder="1" applyAlignment="1">
      <alignment horizontal="center"/>
    </xf>
    <xf numFmtId="0" fontId="75" fillId="11" borderId="0" xfId="0" applyFont="1" applyFill="1" applyBorder="1" applyAlignment="1">
      <alignment vertical="center" wrapText="1"/>
    </xf>
    <xf numFmtId="0" fontId="35" fillId="11" borderId="0" xfId="0" applyFont="1" applyFill="1" applyBorder="1" applyAlignment="1">
      <alignment horizontal="center" vertical="center"/>
    </xf>
    <xf numFmtId="167" fontId="20" fillId="11" borderId="0" xfId="0" applyNumberFormat="1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167" fontId="20" fillId="0" borderId="0" xfId="83" applyNumberFormat="1" applyFont="1" applyFill="1" applyAlignment="1">
      <alignment horizontal="center" vertical="center"/>
    </xf>
    <xf numFmtId="167" fontId="20" fillId="0" borderId="0" xfId="83" applyNumberFormat="1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 wrapText="1"/>
    </xf>
    <xf numFmtId="0" fontId="23" fillId="11" borderId="18" xfId="0" applyFont="1" applyFill="1" applyBorder="1" applyAlignment="1">
      <alignment horizontal="center"/>
    </xf>
    <xf numFmtId="0" fontId="19" fillId="11" borderId="0" xfId="0" applyFont="1" applyFill="1" applyAlignment="1">
      <alignment horizontal="center" vertical="center"/>
    </xf>
    <xf numFmtId="0" fontId="34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54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center" vertical="center" wrapText="1"/>
    </xf>
    <xf numFmtId="167" fontId="20" fillId="54" borderId="0" xfId="83" applyNumberFormat="1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 wrapText="1"/>
    </xf>
    <xf numFmtId="167" fontId="20" fillId="0" borderId="0" xfId="0" applyNumberFormat="1" applyFont="1" applyFill="1" applyBorder="1" applyAlignment="1">
      <alignment horizontal="center"/>
    </xf>
    <xf numFmtId="167" fontId="20" fillId="54" borderId="0" xfId="0" applyNumberFormat="1" applyFont="1" applyFill="1" applyBorder="1" applyAlignment="1">
      <alignment horizontal="center"/>
    </xf>
    <xf numFmtId="167" fontId="25" fillId="54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left" vertical="center" wrapText="1"/>
    </xf>
    <xf numFmtId="167" fontId="20" fillId="0" borderId="0" xfId="85" applyNumberFormat="1" applyFont="1" applyFill="1" applyBorder="1" applyAlignment="1">
      <alignment horizontal="center" vertical="center"/>
    </xf>
    <xf numFmtId="0" fontId="73" fillId="0" borderId="18" xfId="0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35" fillId="54" borderId="0" xfId="0" applyFont="1" applyFill="1" applyAlignment="1">
      <alignment horizontal="left" wrapText="1"/>
    </xf>
    <xf numFmtId="2" fontId="23" fillId="11" borderId="18" xfId="0" applyNumberFormat="1" applyFont="1" applyFill="1" applyBorder="1" applyAlignment="1">
      <alignment horizontal="center"/>
    </xf>
    <xf numFmtId="0" fontId="19" fillId="11" borderId="0" xfId="0" applyFont="1" applyFill="1" applyBorder="1" applyAlignment="1">
      <alignment horizontal="center" vertical="center"/>
    </xf>
    <xf numFmtId="0" fontId="73" fillId="11" borderId="0" xfId="0" applyFont="1" applyFill="1" applyBorder="1" applyAlignment="1">
      <alignment horizontal="center" vertical="center"/>
    </xf>
    <xf numFmtId="0" fontId="73" fillId="11" borderId="18" xfId="0" applyFont="1" applyFill="1" applyBorder="1" applyAlignment="1">
      <alignment horizontal="center" vertical="center"/>
    </xf>
    <xf numFmtId="2" fontId="77" fillId="11" borderId="18" xfId="0" applyNumberFormat="1" applyFont="1" applyFill="1" applyBorder="1" applyAlignment="1">
      <alignment horizontal="center"/>
    </xf>
    <xf numFmtId="2" fontId="29" fillId="0" borderId="18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0" fontId="20" fillId="55" borderId="0" xfId="0" applyFont="1" applyFill="1" applyAlignment="1">
      <alignment horizontal="center" vertical="center"/>
    </xf>
    <xf numFmtId="0" fontId="35" fillId="55" borderId="0" xfId="0" applyFont="1" applyFill="1" applyAlignment="1">
      <alignment horizontal="left" vertical="center" wrapText="1"/>
    </xf>
    <xf numFmtId="0" fontId="22" fillId="55" borderId="0" xfId="0" applyFont="1" applyFill="1" applyAlignment="1">
      <alignment horizontal="center" vertical="center"/>
    </xf>
    <xf numFmtId="0" fontId="45" fillId="55" borderId="0" xfId="0" applyFont="1" applyFill="1" applyAlignment="1">
      <alignment horizontal="center" vertical="center" wrapText="1"/>
    </xf>
    <xf numFmtId="167" fontId="19" fillId="55" borderId="0" xfId="0" applyNumberFormat="1" applyFont="1" applyFill="1" applyAlignment="1">
      <alignment horizontal="center" vertical="center"/>
    </xf>
    <xf numFmtId="2" fontId="29" fillId="55" borderId="21" xfId="0" applyNumberFormat="1" applyFont="1" applyFill="1" applyBorder="1" applyAlignment="1">
      <alignment horizontal="center"/>
    </xf>
    <xf numFmtId="0" fontId="19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vertical="center" wrapText="1"/>
    </xf>
    <xf numFmtId="0" fontId="33" fillId="55" borderId="0" xfId="0" applyFont="1" applyFill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center"/>
    </xf>
    <xf numFmtId="0" fontId="20" fillId="55" borderId="0" xfId="0" applyFont="1" applyFill="1" applyAlignment="1">
      <alignment wrapText="1"/>
    </xf>
    <xf numFmtId="2" fontId="23" fillId="55" borderId="0" xfId="0" applyNumberFormat="1" applyFont="1" applyFill="1" applyBorder="1" applyAlignment="1">
      <alignment horizontal="center"/>
    </xf>
    <xf numFmtId="0" fontId="35" fillId="55" borderId="0" xfId="0" applyFont="1" applyFill="1" applyAlignment="1">
      <alignment vertical="center" wrapText="1"/>
    </xf>
    <xf numFmtId="167" fontId="19" fillId="55" borderId="0" xfId="0" applyNumberFormat="1" applyFont="1" applyFill="1" applyBorder="1" applyAlignment="1">
      <alignment horizontal="center" vertical="center"/>
    </xf>
    <xf numFmtId="0" fontId="37" fillId="55" borderId="0" xfId="0" applyFont="1" applyFill="1" applyAlignment="1">
      <alignment horizontal="center" vertical="center" wrapText="1"/>
    </xf>
    <xf numFmtId="167" fontId="19" fillId="55" borderId="22" xfId="0" applyNumberFormat="1" applyFont="1" applyFill="1" applyBorder="1" applyAlignment="1">
      <alignment horizontal="center" vertical="center"/>
    </xf>
    <xf numFmtId="2" fontId="28" fillId="55" borderId="0" xfId="0" applyNumberFormat="1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left" wrapText="1"/>
    </xf>
    <xf numFmtId="0" fontId="78" fillId="55" borderId="0" xfId="0" applyFont="1" applyFill="1" applyBorder="1" applyAlignment="1">
      <alignment vertical="center"/>
    </xf>
    <xf numFmtId="167" fontId="20" fillId="55" borderId="23" xfId="0" applyNumberFormat="1" applyFont="1" applyFill="1" applyBorder="1" applyAlignment="1">
      <alignment horizontal="center" vertical="center"/>
    </xf>
    <xf numFmtId="0" fontId="73" fillId="55" borderId="0" xfId="0" applyFont="1" applyFill="1" applyBorder="1" applyAlignment="1">
      <alignment horizontal="center" vertical="center"/>
    </xf>
    <xf numFmtId="0" fontId="19" fillId="55" borderId="0" xfId="0" applyFont="1" applyFill="1" applyAlignment="1">
      <alignment horizontal="center"/>
    </xf>
    <xf numFmtId="0" fontId="47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wrapText="1"/>
    </xf>
    <xf numFmtId="0" fontId="35" fillId="55" borderId="0" xfId="0" applyFont="1" applyFill="1" applyBorder="1" applyAlignment="1">
      <alignment horizontal="left" vertical="center" wrapText="1"/>
    </xf>
    <xf numFmtId="0" fontId="43" fillId="55" borderId="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/>
    </xf>
    <xf numFmtId="167" fontId="19" fillId="55" borderId="23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0" fontId="19" fillId="55" borderId="0" xfId="0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 horizontal="center" vertical="center"/>
    </xf>
    <xf numFmtId="0" fontId="35" fillId="55" borderId="0" xfId="0" applyFont="1" applyFill="1" applyAlignment="1">
      <alignment horizontal="left" wrapText="1"/>
    </xf>
    <xf numFmtId="0" fontId="19" fillId="55" borderId="0" xfId="0" applyFont="1" applyFill="1" applyAlignment="1">
      <alignment horizontal="center" vertical="center" wrapText="1"/>
    </xf>
    <xf numFmtId="167" fontId="19" fillId="55" borderId="24" xfId="0" applyNumberFormat="1" applyFont="1" applyFill="1" applyBorder="1" applyAlignment="1">
      <alignment horizontal="center" vertical="center"/>
    </xf>
    <xf numFmtId="0" fontId="73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/>
    </xf>
    <xf numFmtId="4" fontId="19" fillId="55" borderId="0" xfId="0" applyNumberFormat="1" applyFont="1" applyFill="1" applyAlignment="1">
      <alignment horizontal="center" vertical="center"/>
    </xf>
    <xf numFmtId="0" fontId="40" fillId="55" borderId="0" xfId="0" applyFont="1" applyFill="1" applyAlignment="1">
      <alignment horizontal="center" vertical="center" wrapText="1"/>
    </xf>
    <xf numFmtId="2" fontId="26" fillId="55" borderId="0" xfId="0" applyNumberFormat="1" applyFont="1" applyFill="1" applyBorder="1" applyAlignment="1">
      <alignment horizontal="center"/>
    </xf>
    <xf numFmtId="0" fontId="40" fillId="55" borderId="0" xfId="0" applyFont="1" applyFill="1" applyBorder="1" applyAlignment="1">
      <alignment horizontal="center" vertical="center"/>
    </xf>
    <xf numFmtId="2" fontId="29" fillId="55" borderId="0" xfId="0" applyNumberFormat="1" applyFont="1" applyFill="1" applyBorder="1" applyAlignment="1">
      <alignment horizontal="center"/>
    </xf>
    <xf numFmtId="0" fontId="44" fillId="55" borderId="0" xfId="0" applyFont="1" applyFill="1" applyAlignment="1">
      <alignment horizontal="center" vertical="center"/>
    </xf>
    <xf numFmtId="0" fontId="45" fillId="55" borderId="22" xfId="0" applyFont="1" applyFill="1" applyBorder="1" applyAlignment="1">
      <alignment horizontal="center" vertical="center" wrapText="1"/>
    </xf>
    <xf numFmtId="167" fontId="20" fillId="0" borderId="20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5" fillId="11" borderId="0" xfId="0" applyFont="1" applyFill="1" applyBorder="1" applyAlignment="1">
      <alignment horizontal="left" vertical="center" wrapText="1"/>
    </xf>
    <xf numFmtId="0" fontId="19" fillId="11" borderId="18" xfId="0" applyFont="1" applyFill="1" applyBorder="1" applyAlignment="1">
      <alignment horizontal="center" vertical="center"/>
    </xf>
    <xf numFmtId="0" fontId="37" fillId="11" borderId="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167" fontId="19" fillId="55" borderId="23" xfId="0" applyNumberFormat="1" applyFont="1" applyFill="1" applyBorder="1" applyAlignment="1">
      <alignment/>
    </xf>
    <xf numFmtId="2" fontId="23" fillId="55" borderId="21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3" fillId="54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167" fontId="20" fillId="11" borderId="0" xfId="83" applyNumberFormat="1" applyFont="1" applyFill="1" applyAlignment="1">
      <alignment horizontal="center" vertical="center"/>
    </xf>
    <xf numFmtId="0" fontId="20" fillId="11" borderId="0" xfId="0" applyFont="1" applyFill="1" applyAlignment="1">
      <alignment/>
    </xf>
    <xf numFmtId="0" fontId="19" fillId="56" borderId="0" xfId="0" applyFont="1" applyFill="1" applyAlignment="1">
      <alignment horizontal="center"/>
    </xf>
    <xf numFmtId="0" fontId="20" fillId="56" borderId="0" xfId="0" applyFont="1" applyFill="1" applyAlignment="1">
      <alignment horizontal="center" wrapText="1"/>
    </xf>
    <xf numFmtId="0" fontId="37" fillId="56" borderId="0" xfId="0" applyFont="1" applyFill="1" applyAlignment="1">
      <alignment horizontal="center" vertical="center" wrapText="1"/>
    </xf>
    <xf numFmtId="0" fontId="21" fillId="56" borderId="0" xfId="0" applyFont="1" applyFill="1" applyBorder="1" applyAlignment="1">
      <alignment horizontal="center"/>
    </xf>
    <xf numFmtId="0" fontId="20" fillId="56" borderId="0" xfId="0" applyFont="1" applyFill="1" applyAlignment="1">
      <alignment/>
    </xf>
    <xf numFmtId="0" fontId="22" fillId="56" borderId="0" xfId="0" applyFont="1" applyFill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167" fontId="19" fillId="55" borderId="23" xfId="83" applyNumberFormat="1" applyFont="1" applyFill="1" applyBorder="1" applyAlignment="1">
      <alignment horizontal="center" vertical="center"/>
    </xf>
    <xf numFmtId="167" fontId="19" fillId="0" borderId="20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167" fontId="20" fillId="11" borderId="20" xfId="0" applyNumberFormat="1" applyFont="1" applyFill="1" applyBorder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79" fillId="0" borderId="0" xfId="0" applyFont="1" applyFill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/>
    </xf>
    <xf numFmtId="167" fontId="19" fillId="56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0" fillId="0" borderId="25" xfId="0" applyFont="1" applyBorder="1" applyAlignment="1">
      <alignment horizontal="center" vertical="center"/>
    </xf>
    <xf numFmtId="0" fontId="80" fillId="0" borderId="26" xfId="0" applyFont="1" applyBorder="1" applyAlignment="1">
      <alignment horizontal="center" vertical="center"/>
    </xf>
    <xf numFmtId="0" fontId="80" fillId="0" borderId="27" xfId="0" applyFont="1" applyBorder="1" applyAlignment="1">
      <alignment horizontal="center" vertical="center"/>
    </xf>
    <xf numFmtId="0" fontId="81" fillId="11" borderId="28" xfId="0" applyFont="1" applyFill="1" applyBorder="1" applyAlignment="1">
      <alignment horizontal="center" vertical="center"/>
    </xf>
    <xf numFmtId="0" fontId="82" fillId="11" borderId="0" xfId="0" applyFont="1" applyFill="1" applyBorder="1" applyAlignment="1">
      <alignment horizontal="center" vertical="center"/>
    </xf>
    <xf numFmtId="0" fontId="78" fillId="11" borderId="0" xfId="0" applyFont="1" applyFill="1" applyBorder="1" applyAlignment="1">
      <alignment vertical="center"/>
    </xf>
    <xf numFmtId="0" fontId="49" fillId="11" borderId="29" xfId="0" applyFont="1" applyFill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78" fillId="11" borderId="0" xfId="0" applyFont="1" applyFill="1" applyBorder="1" applyAlignment="1">
      <alignment horizontal="left" vertical="center"/>
    </xf>
    <xf numFmtId="0" fontId="83" fillId="0" borderId="0" xfId="0" applyFont="1" applyAlignment="1">
      <alignment horizontal="right" vertical="center"/>
    </xf>
    <xf numFmtId="0" fontId="73" fillId="0" borderId="0" xfId="0" applyFont="1" applyFill="1" applyBorder="1" applyAlignment="1">
      <alignment horizontal="center" vertical="center"/>
    </xf>
    <xf numFmtId="0" fontId="43" fillId="55" borderId="0" xfId="0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2" fontId="29" fillId="0" borderId="21" xfId="0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20" fillId="56" borderId="0" xfId="0" applyFont="1" applyFill="1" applyAlignment="1">
      <alignment horizontal="center"/>
    </xf>
    <xf numFmtId="0" fontId="19" fillId="56" borderId="0" xfId="0" applyFont="1" applyFill="1" applyAlignment="1">
      <alignment horizontal="center" vertical="center"/>
    </xf>
    <xf numFmtId="0" fontId="20" fillId="56" borderId="0" xfId="0" applyFont="1" applyFill="1" applyAlignment="1">
      <alignment wrapText="1"/>
    </xf>
    <xf numFmtId="2" fontId="29" fillId="56" borderId="0" xfId="0" applyNumberFormat="1" applyFont="1" applyFill="1" applyBorder="1" applyAlignment="1">
      <alignment horizontal="center"/>
    </xf>
    <xf numFmtId="0" fontId="81" fillId="0" borderId="28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vertical="center"/>
    </xf>
    <xf numFmtId="0" fontId="49" fillId="0" borderId="29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84" fillId="0" borderId="0" xfId="0" applyFont="1" applyFill="1" applyAlignment="1">
      <alignment horizontal="center" vertical="center"/>
    </xf>
    <xf numFmtId="0" fontId="78" fillId="0" borderId="0" xfId="0" applyFont="1" applyFill="1" applyBorder="1" applyAlignment="1">
      <alignment horizontal="right" vertical="center"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/>
    </xf>
    <xf numFmtId="0" fontId="78" fillId="0" borderId="0" xfId="0" applyFont="1" applyFill="1" applyBorder="1" applyAlignment="1">
      <alignment horizontal="left" vertic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78" fillId="0" borderId="31" xfId="0" applyFont="1" applyFill="1" applyBorder="1" applyAlignment="1">
      <alignment horizontal="left" vertical="center"/>
    </xf>
    <xf numFmtId="0" fontId="49" fillId="0" borderId="32" xfId="0" applyFont="1" applyFill="1" applyBorder="1" applyAlignment="1">
      <alignment horizontal="center" vertical="center"/>
    </xf>
    <xf numFmtId="0" fontId="84" fillId="11" borderId="0" xfId="0" applyFont="1" applyFill="1" applyAlignment="1">
      <alignment/>
    </xf>
    <xf numFmtId="0" fontId="18" fillId="11" borderId="0" xfId="0" applyFont="1" applyFill="1" applyAlignment="1">
      <alignment/>
    </xf>
    <xf numFmtId="4" fontId="35" fillId="11" borderId="0" xfId="0" applyNumberFormat="1" applyFont="1" applyFill="1" applyAlignment="1">
      <alignment horizontal="center" vertical="center" wrapText="1"/>
    </xf>
    <xf numFmtId="0" fontId="75" fillId="54" borderId="0" xfId="0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73" fillId="54" borderId="1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0" fontId="23" fillId="0" borderId="33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75" fillId="54" borderId="0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73" fillId="0" borderId="0" xfId="0" applyFont="1" applyFill="1" applyBorder="1" applyAlignment="1">
      <alignment horizontal="center"/>
    </xf>
    <xf numFmtId="2" fontId="56" fillId="0" borderId="18" xfId="0" applyNumberFormat="1" applyFont="1" applyFill="1" applyBorder="1" applyAlignment="1">
      <alignment horizontal="center"/>
    </xf>
    <xf numFmtId="0" fontId="21" fillId="54" borderId="18" xfId="0" applyFont="1" applyFill="1" applyBorder="1" applyAlignment="1">
      <alignment horizontal="center"/>
    </xf>
    <xf numFmtId="0" fontId="20" fillId="0" borderId="0" xfId="0" applyFont="1" applyAlignment="1">
      <alignment vertical="center" wrapText="1"/>
    </xf>
    <xf numFmtId="4" fontId="34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/>
    </xf>
    <xf numFmtId="2" fontId="26" fillId="0" borderId="19" xfId="0" applyNumberFormat="1" applyFont="1" applyFill="1" applyBorder="1" applyAlignment="1">
      <alignment horizontal="center"/>
    </xf>
    <xf numFmtId="0" fontId="75" fillId="54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35" fillId="0" borderId="0" xfId="0" applyNumberFormat="1" applyFont="1" applyFill="1" applyBorder="1" applyAlignment="1">
      <alignment horizontal="left" vertical="center" wrapText="1"/>
    </xf>
    <xf numFmtId="0" fontId="36" fillId="0" borderId="0" xfId="0" applyFont="1" applyFill="1" applyAlignment="1">
      <alignment vertical="center" wrapText="1"/>
    </xf>
    <xf numFmtId="0" fontId="20" fillId="0" borderId="0" xfId="89" applyFont="1" applyFill="1" applyAlignment="1">
      <alignment horizontal="center" vertical="center"/>
      <protection/>
    </xf>
    <xf numFmtId="0" fontId="33" fillId="11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73" fillId="0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rmal 3 2" xfId="89"/>
    <cellStyle name="Notas" xfId="90"/>
    <cellStyle name="Note" xfId="91"/>
    <cellStyle name="Output" xfId="92"/>
    <cellStyle name="Percent" xfId="93"/>
    <cellStyle name="Salida" xfId="94"/>
    <cellStyle name="Texto de advertencia" xfId="95"/>
    <cellStyle name="Texto explicativo" xfId="96"/>
    <cellStyle name="Title" xfId="97"/>
    <cellStyle name="Título" xfId="98"/>
    <cellStyle name="Título 2" xfId="99"/>
    <cellStyle name="Título 3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E44"/>
  <sheetViews>
    <sheetView zoomScalePageLayoutView="0" workbookViewId="0" topLeftCell="A1">
      <selection activeCell="D45" sqref="D45"/>
    </sheetView>
  </sheetViews>
  <sheetFormatPr defaultColWidth="11.421875" defaultRowHeight="12.75"/>
  <cols>
    <col min="1" max="1" width="51.57421875" style="0" customWidth="1"/>
    <col min="2" max="3" width="5.28125" style="0" customWidth="1"/>
    <col min="4" max="4" width="33.7109375" style="0" customWidth="1"/>
    <col min="5" max="5" width="11.421875" style="204" customWidth="1"/>
  </cols>
  <sheetData>
    <row r="1" ht="30" customHeight="1"/>
    <row r="2" spans="2:5" ht="12.75">
      <c r="B2" s="205" t="s">
        <v>354</v>
      </c>
      <c r="C2" s="206" t="s">
        <v>356</v>
      </c>
      <c r="D2" s="206" t="s">
        <v>355</v>
      </c>
      <c r="E2" s="207" t="s">
        <v>402</v>
      </c>
    </row>
    <row r="3" spans="2:5" ht="10.5" customHeight="1">
      <c r="B3" s="208">
        <v>1</v>
      </c>
      <c r="C3" s="209" t="s">
        <v>358</v>
      </c>
      <c r="D3" s="210" t="s">
        <v>357</v>
      </c>
      <c r="E3" s="211">
        <v>2</v>
      </c>
    </row>
    <row r="4" spans="2:5" ht="10.5" customHeight="1">
      <c r="B4" s="225">
        <v>2</v>
      </c>
      <c r="C4" s="226" t="s">
        <v>359</v>
      </c>
      <c r="D4" s="227" t="s">
        <v>464</v>
      </c>
      <c r="E4" s="228">
        <v>3</v>
      </c>
    </row>
    <row r="5" spans="2:5" ht="10.5" customHeight="1">
      <c r="B5" s="208">
        <v>3</v>
      </c>
      <c r="C5" s="209" t="s">
        <v>361</v>
      </c>
      <c r="D5" s="210" t="s">
        <v>360</v>
      </c>
      <c r="E5" s="211">
        <v>4</v>
      </c>
    </row>
    <row r="6" spans="2:5" ht="10.5" customHeight="1">
      <c r="B6" s="225">
        <v>4</v>
      </c>
      <c r="C6" s="226" t="s">
        <v>363</v>
      </c>
      <c r="D6" s="227" t="s">
        <v>362</v>
      </c>
      <c r="E6" s="228">
        <v>5</v>
      </c>
    </row>
    <row r="7" spans="2:5" ht="10.5" customHeight="1">
      <c r="B7" s="208">
        <v>5</v>
      </c>
      <c r="C7" s="239" t="s">
        <v>466</v>
      </c>
      <c r="D7" s="240" t="s">
        <v>465</v>
      </c>
      <c r="E7" s="211">
        <v>6</v>
      </c>
    </row>
    <row r="8" spans="2:5" ht="10.5" customHeight="1">
      <c r="B8" s="225">
        <v>6</v>
      </c>
      <c r="C8" s="230" t="s">
        <v>468</v>
      </c>
      <c r="D8" s="229" t="s">
        <v>467</v>
      </c>
      <c r="E8" s="228">
        <v>7</v>
      </c>
    </row>
    <row r="9" spans="2:5" ht="10.5" customHeight="1">
      <c r="B9" s="208">
        <v>7</v>
      </c>
      <c r="C9" s="209" t="s">
        <v>365</v>
      </c>
      <c r="D9" s="210" t="s">
        <v>364</v>
      </c>
      <c r="E9" s="211">
        <v>8</v>
      </c>
    </row>
    <row r="10" spans="2:5" ht="10.5" customHeight="1">
      <c r="B10" s="225">
        <v>8</v>
      </c>
      <c r="C10" s="226" t="s">
        <v>367</v>
      </c>
      <c r="D10" s="227" t="s">
        <v>366</v>
      </c>
      <c r="E10" s="228">
        <v>9</v>
      </c>
    </row>
    <row r="11" spans="2:5" ht="10.5" customHeight="1">
      <c r="B11" s="208">
        <v>9</v>
      </c>
      <c r="C11" s="209" t="s">
        <v>369</v>
      </c>
      <c r="D11" s="210" t="s">
        <v>368</v>
      </c>
      <c r="E11" s="228">
        <v>10</v>
      </c>
    </row>
    <row r="12" spans="2:5" ht="10.5" customHeight="1">
      <c r="B12" s="225">
        <v>10</v>
      </c>
      <c r="C12" s="226" t="s">
        <v>371</v>
      </c>
      <c r="D12" s="227" t="s">
        <v>370</v>
      </c>
      <c r="E12" s="228">
        <v>11</v>
      </c>
    </row>
    <row r="13" spans="2:5" ht="10.5" customHeight="1">
      <c r="B13" s="208">
        <v>11</v>
      </c>
      <c r="C13" s="209" t="s">
        <v>373</v>
      </c>
      <c r="D13" s="210" t="s">
        <v>372</v>
      </c>
      <c r="E13" s="228">
        <v>12</v>
      </c>
    </row>
    <row r="14" spans="2:5" ht="10.5" customHeight="1">
      <c r="B14" s="225">
        <v>12</v>
      </c>
      <c r="C14" s="226" t="s">
        <v>375</v>
      </c>
      <c r="D14" s="227" t="s">
        <v>374</v>
      </c>
      <c r="E14" s="228">
        <v>13</v>
      </c>
    </row>
    <row r="15" spans="2:5" ht="10.5" customHeight="1">
      <c r="B15" s="208">
        <v>13</v>
      </c>
      <c r="C15" s="209" t="s">
        <v>377</v>
      </c>
      <c r="D15" s="210" t="s">
        <v>376</v>
      </c>
      <c r="E15" s="228">
        <v>14</v>
      </c>
    </row>
    <row r="16" spans="2:5" ht="10.5" customHeight="1">
      <c r="B16" s="208">
        <v>15</v>
      </c>
      <c r="C16" s="209" t="s">
        <v>379</v>
      </c>
      <c r="D16" s="210" t="s">
        <v>378</v>
      </c>
      <c r="E16" s="228">
        <v>15</v>
      </c>
    </row>
    <row r="17" spans="2:5" ht="10.5" customHeight="1">
      <c r="B17" s="225">
        <v>16</v>
      </c>
      <c r="C17" s="226" t="s">
        <v>381</v>
      </c>
      <c r="D17" s="227" t="s">
        <v>380</v>
      </c>
      <c r="E17" s="228">
        <v>16</v>
      </c>
    </row>
    <row r="18" spans="2:5" ht="10.5" customHeight="1">
      <c r="B18" s="208">
        <v>17</v>
      </c>
      <c r="C18" s="209" t="s">
        <v>383</v>
      </c>
      <c r="D18" s="210" t="s">
        <v>382</v>
      </c>
      <c r="E18" s="228">
        <v>17</v>
      </c>
    </row>
    <row r="19" spans="2:5" ht="10.5" customHeight="1">
      <c r="B19" s="225">
        <v>18</v>
      </c>
      <c r="C19" s="226" t="s">
        <v>385</v>
      </c>
      <c r="D19" s="227" t="s">
        <v>384</v>
      </c>
      <c r="E19" s="228">
        <v>18</v>
      </c>
    </row>
    <row r="20" spans="2:5" ht="10.5" customHeight="1">
      <c r="B20" s="208">
        <v>19</v>
      </c>
      <c r="C20" s="209" t="s">
        <v>387</v>
      </c>
      <c r="D20" s="210" t="s">
        <v>386</v>
      </c>
      <c r="E20" s="228">
        <v>19</v>
      </c>
    </row>
    <row r="21" spans="2:5" ht="10.5" customHeight="1">
      <c r="B21" s="225">
        <v>20</v>
      </c>
      <c r="C21" s="226" t="s">
        <v>389</v>
      </c>
      <c r="D21" s="227" t="s">
        <v>388</v>
      </c>
      <c r="E21" s="228">
        <v>20</v>
      </c>
    </row>
    <row r="22" spans="2:5" ht="10.5" customHeight="1">
      <c r="B22" s="208">
        <v>21</v>
      </c>
      <c r="C22" s="209" t="s">
        <v>391</v>
      </c>
      <c r="D22" s="210" t="s">
        <v>390</v>
      </c>
      <c r="E22" s="228">
        <v>21</v>
      </c>
    </row>
    <row r="23" spans="2:5" ht="10.5" customHeight="1">
      <c r="B23" s="225">
        <v>22</v>
      </c>
      <c r="C23" s="226" t="s">
        <v>393</v>
      </c>
      <c r="D23" s="227" t="s">
        <v>392</v>
      </c>
      <c r="E23" s="228">
        <v>22</v>
      </c>
    </row>
    <row r="24" spans="1:5" ht="10.5" customHeight="1">
      <c r="A24" s="214" t="s">
        <v>353</v>
      </c>
      <c r="B24" s="208">
        <v>23</v>
      </c>
      <c r="C24" s="209" t="s">
        <v>395</v>
      </c>
      <c r="D24" s="210" t="s">
        <v>394</v>
      </c>
      <c r="E24" s="228">
        <v>23</v>
      </c>
    </row>
    <row r="25" spans="2:5" ht="10.5" customHeight="1">
      <c r="B25" s="225"/>
      <c r="C25" s="226" t="s">
        <v>395</v>
      </c>
      <c r="D25" s="231" t="s">
        <v>403</v>
      </c>
      <c r="E25" s="228">
        <v>24</v>
      </c>
    </row>
    <row r="26" spans="2:5" ht="10.5" customHeight="1">
      <c r="B26" s="225"/>
      <c r="C26" s="226" t="s">
        <v>395</v>
      </c>
      <c r="D26" s="231" t="s">
        <v>106</v>
      </c>
      <c r="E26" s="228">
        <v>25</v>
      </c>
    </row>
    <row r="27" spans="2:5" ht="10.5" customHeight="1">
      <c r="B27" s="225"/>
      <c r="C27" s="226" t="s">
        <v>395</v>
      </c>
      <c r="D27" s="231" t="s">
        <v>404</v>
      </c>
      <c r="E27" s="228">
        <v>26</v>
      </c>
    </row>
    <row r="28" spans="2:5" ht="10.5" customHeight="1">
      <c r="B28" s="208">
        <v>24</v>
      </c>
      <c r="C28" s="209" t="s">
        <v>397</v>
      </c>
      <c r="D28" s="210" t="s">
        <v>396</v>
      </c>
      <c r="E28" s="228">
        <v>27</v>
      </c>
    </row>
    <row r="29" spans="2:5" ht="10.5" customHeight="1">
      <c r="B29" s="208">
        <v>25</v>
      </c>
      <c r="C29" s="209" t="s">
        <v>399</v>
      </c>
      <c r="D29" s="213" t="s">
        <v>398</v>
      </c>
      <c r="E29" s="228">
        <v>28</v>
      </c>
    </row>
    <row r="30" spans="2:5" ht="10.5" customHeight="1">
      <c r="B30" s="225"/>
      <c r="C30" s="226" t="s">
        <v>399</v>
      </c>
      <c r="D30" s="231" t="s">
        <v>405</v>
      </c>
      <c r="E30" s="228">
        <v>29</v>
      </c>
    </row>
    <row r="31" spans="2:5" ht="10.5" customHeight="1">
      <c r="B31" s="225"/>
      <c r="C31" s="226" t="s">
        <v>399</v>
      </c>
      <c r="D31" s="231" t="s">
        <v>406</v>
      </c>
      <c r="E31" s="228">
        <v>30</v>
      </c>
    </row>
    <row r="32" spans="2:5" ht="10.5" customHeight="1">
      <c r="B32" s="225"/>
      <c r="C32" s="226" t="s">
        <v>399</v>
      </c>
      <c r="D32" s="231" t="s">
        <v>407</v>
      </c>
      <c r="E32" s="228">
        <v>31</v>
      </c>
    </row>
    <row r="33" spans="2:5" ht="10.5" customHeight="1">
      <c r="B33" s="225"/>
      <c r="C33" s="226" t="s">
        <v>399</v>
      </c>
      <c r="D33" s="231" t="s">
        <v>408</v>
      </c>
      <c r="E33" s="228">
        <v>32</v>
      </c>
    </row>
    <row r="34" spans="2:5" ht="10.5" customHeight="1">
      <c r="B34" s="225"/>
      <c r="C34" s="226" t="s">
        <v>399</v>
      </c>
      <c r="D34" s="231" t="s">
        <v>409</v>
      </c>
      <c r="E34" s="228">
        <v>33</v>
      </c>
    </row>
    <row r="35" spans="2:5" ht="10.5" customHeight="1">
      <c r="B35" s="225"/>
      <c r="C35" s="226" t="s">
        <v>399</v>
      </c>
      <c r="D35" s="231" t="s">
        <v>410</v>
      </c>
      <c r="E35" s="228">
        <v>34</v>
      </c>
    </row>
    <row r="36" spans="2:5" ht="10.5" customHeight="1">
      <c r="B36" s="208">
        <v>26</v>
      </c>
      <c r="C36" s="209" t="s">
        <v>401</v>
      </c>
      <c r="D36" s="210" t="s">
        <v>400</v>
      </c>
      <c r="E36" s="228">
        <v>35</v>
      </c>
    </row>
    <row r="37" spans="2:5" ht="10.5" customHeight="1">
      <c r="B37" s="232"/>
      <c r="C37" s="226" t="s">
        <v>469</v>
      </c>
      <c r="D37" s="234" t="s">
        <v>411</v>
      </c>
      <c r="E37" s="228">
        <v>36</v>
      </c>
    </row>
    <row r="38" spans="2:5" ht="10.5" customHeight="1">
      <c r="B38" s="232"/>
      <c r="C38" s="226" t="s">
        <v>470</v>
      </c>
      <c r="D38" s="234" t="s">
        <v>412</v>
      </c>
      <c r="E38" s="228">
        <v>37</v>
      </c>
    </row>
    <row r="39" spans="2:5" ht="10.5" customHeight="1">
      <c r="B39" s="232"/>
      <c r="C39" s="226" t="s">
        <v>471</v>
      </c>
      <c r="D39" s="234" t="s">
        <v>413</v>
      </c>
      <c r="E39" s="228">
        <v>38</v>
      </c>
    </row>
    <row r="40" spans="2:5" ht="10.5" customHeight="1">
      <c r="B40" s="232"/>
      <c r="C40" s="233"/>
      <c r="D40" s="231" t="s">
        <v>414</v>
      </c>
      <c r="E40" s="228">
        <v>40</v>
      </c>
    </row>
    <row r="41" spans="2:5" ht="10.5" customHeight="1">
      <c r="B41" s="232"/>
      <c r="C41" s="233"/>
      <c r="D41" s="234" t="s">
        <v>415</v>
      </c>
      <c r="E41" s="228">
        <v>41</v>
      </c>
    </row>
    <row r="42" spans="2:5" ht="10.5" customHeight="1">
      <c r="B42" s="232"/>
      <c r="C42" s="233"/>
      <c r="D42" s="234" t="s">
        <v>416</v>
      </c>
      <c r="E42" s="228">
        <v>43</v>
      </c>
    </row>
    <row r="43" spans="2:5" ht="10.5" customHeight="1">
      <c r="B43" s="232"/>
      <c r="C43" s="233"/>
      <c r="D43" s="234" t="s">
        <v>417</v>
      </c>
      <c r="E43" s="212">
        <v>44</v>
      </c>
    </row>
    <row r="44" spans="2:5" ht="10.5" customHeight="1">
      <c r="B44" s="235"/>
      <c r="C44" s="236"/>
      <c r="D44" s="237" t="s">
        <v>418</v>
      </c>
      <c r="E44" s="238">
        <v>45</v>
      </c>
    </row>
    <row r="45" ht="10.5" customHeight="1"/>
  </sheetData>
  <sheetProtection/>
  <printOptions/>
  <pageMargins left="0.3937007874015748" right="0.3937007874015748" top="0.3937007874015748" bottom="0.3937007874015748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W552"/>
  <sheetViews>
    <sheetView tabSelected="1" zoomScale="80" zoomScaleNormal="80" zoomScalePageLayoutView="0" workbookViewId="0" topLeftCell="A516">
      <selection activeCell="I537" sqref="I537"/>
    </sheetView>
  </sheetViews>
  <sheetFormatPr defaultColWidth="11.28125" defaultRowHeight="12.75" customHeight="1"/>
  <cols>
    <col min="1" max="1" width="8.7109375" style="3" customWidth="1"/>
    <col min="2" max="2" width="3.8515625" style="3" customWidth="1"/>
    <col min="3" max="4" width="2.421875" style="3" customWidth="1"/>
    <col min="5" max="5" width="34.7109375" style="7" customWidth="1"/>
    <col min="6" max="6" width="19.281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 customHeight="1">
      <c r="A1" s="277" t="s">
        <v>10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ht="15" customHeight="1">
      <c r="A2" s="277" t="s">
        <v>11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13" ht="15" customHeight="1">
      <c r="A3" s="277" t="s">
        <v>523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</row>
    <row r="4" spans="1:13" ht="15" customHeight="1">
      <c r="A4" s="278" t="s">
        <v>348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</row>
    <row r="5" spans="1:13" ht="24" customHeight="1">
      <c r="A5" s="47" t="s">
        <v>8</v>
      </c>
      <c r="B5" s="47" t="s">
        <v>38</v>
      </c>
      <c r="C5" s="47" t="s">
        <v>31</v>
      </c>
      <c r="D5" s="47" t="s">
        <v>32</v>
      </c>
      <c r="E5" s="48" t="s">
        <v>0</v>
      </c>
      <c r="F5" s="47" t="s">
        <v>1</v>
      </c>
      <c r="G5" s="47" t="s">
        <v>2</v>
      </c>
      <c r="H5" s="47" t="s">
        <v>3</v>
      </c>
      <c r="I5" s="47" t="s">
        <v>4</v>
      </c>
      <c r="J5" s="89" t="s">
        <v>104</v>
      </c>
      <c r="K5" s="243" t="s">
        <v>477</v>
      </c>
      <c r="L5" s="48" t="s">
        <v>5</v>
      </c>
      <c r="M5" s="49" t="s">
        <v>6</v>
      </c>
    </row>
    <row r="6" spans="1:13" ht="45" customHeight="1" thickBot="1">
      <c r="A6" s="5" t="s">
        <v>549</v>
      </c>
      <c r="B6" s="5">
        <v>1</v>
      </c>
      <c r="C6" s="5">
        <v>1</v>
      </c>
      <c r="D6" s="5"/>
      <c r="E6" s="46" t="s">
        <v>12</v>
      </c>
      <c r="F6" s="32" t="s">
        <v>49</v>
      </c>
      <c r="G6" s="39">
        <v>8496.6</v>
      </c>
      <c r="H6" s="39">
        <v>420</v>
      </c>
      <c r="I6" s="36"/>
      <c r="J6" s="36"/>
      <c r="K6" s="36"/>
      <c r="L6" s="36">
        <f>G6-H6+I6+J6+K6</f>
        <v>8076.6</v>
      </c>
      <c r="M6" s="6"/>
    </row>
    <row r="7" spans="1:13" ht="45" customHeight="1" thickBot="1">
      <c r="A7" s="5" t="s">
        <v>550</v>
      </c>
      <c r="B7" s="5">
        <v>1</v>
      </c>
      <c r="C7" s="5">
        <v>1</v>
      </c>
      <c r="D7" s="5"/>
      <c r="E7" s="46" t="s">
        <v>13</v>
      </c>
      <c r="F7" s="32" t="s">
        <v>49</v>
      </c>
      <c r="G7" s="39">
        <v>8496.6</v>
      </c>
      <c r="H7" s="39">
        <v>420</v>
      </c>
      <c r="I7" s="36"/>
      <c r="J7" s="36"/>
      <c r="K7" s="36"/>
      <c r="L7" s="36">
        <f aca="true" t="shared" si="0" ref="L7:L14">G7-H7+I7+J7+K7</f>
        <v>8076.6</v>
      </c>
      <c r="M7" s="9"/>
    </row>
    <row r="8" spans="1:13" ht="45" customHeight="1" thickBot="1">
      <c r="A8" s="5" t="s">
        <v>551</v>
      </c>
      <c r="B8" s="5">
        <v>1</v>
      </c>
      <c r="C8" s="5"/>
      <c r="D8" s="5">
        <v>1</v>
      </c>
      <c r="E8" s="88" t="s">
        <v>14</v>
      </c>
      <c r="F8" s="32" t="s">
        <v>49</v>
      </c>
      <c r="G8" s="39">
        <v>8496.6</v>
      </c>
      <c r="H8" s="39">
        <v>420</v>
      </c>
      <c r="I8" s="36"/>
      <c r="J8" s="36"/>
      <c r="K8" s="36"/>
      <c r="L8" s="36">
        <f t="shared" si="0"/>
        <v>8076.6</v>
      </c>
      <c r="M8" s="9"/>
    </row>
    <row r="9" spans="1:13" ht="45" customHeight="1" thickBot="1">
      <c r="A9" s="5" t="s">
        <v>552</v>
      </c>
      <c r="B9" s="5">
        <v>1</v>
      </c>
      <c r="C9" s="5"/>
      <c r="D9" s="5">
        <v>1</v>
      </c>
      <c r="E9" s="88" t="s">
        <v>15</v>
      </c>
      <c r="F9" s="32" t="s">
        <v>49</v>
      </c>
      <c r="G9" s="39">
        <v>8496.6</v>
      </c>
      <c r="H9" s="39">
        <v>420</v>
      </c>
      <c r="I9" s="36"/>
      <c r="J9" s="36"/>
      <c r="K9" s="36"/>
      <c r="L9" s="36">
        <f t="shared" si="0"/>
        <v>8076.6</v>
      </c>
      <c r="M9" s="9"/>
    </row>
    <row r="10" spans="1:13" ht="45" customHeight="1" thickBot="1">
      <c r="A10" s="5" t="s">
        <v>553</v>
      </c>
      <c r="B10" s="5">
        <v>1</v>
      </c>
      <c r="C10" s="5">
        <v>1</v>
      </c>
      <c r="D10" s="5"/>
      <c r="E10" s="88" t="s">
        <v>212</v>
      </c>
      <c r="F10" s="32" t="s">
        <v>49</v>
      </c>
      <c r="G10" s="39">
        <v>8496.6</v>
      </c>
      <c r="H10" s="39">
        <v>420</v>
      </c>
      <c r="I10" s="36"/>
      <c r="J10" s="36"/>
      <c r="K10" s="36"/>
      <c r="L10" s="36">
        <f t="shared" si="0"/>
        <v>8076.6</v>
      </c>
      <c r="M10" s="9"/>
    </row>
    <row r="11" spans="1:13" ht="45" customHeight="1" thickBot="1">
      <c r="A11" s="5" t="s">
        <v>554</v>
      </c>
      <c r="B11" s="5">
        <v>1</v>
      </c>
      <c r="C11" s="5">
        <v>1</v>
      </c>
      <c r="D11" s="5"/>
      <c r="E11" s="46" t="s">
        <v>16</v>
      </c>
      <c r="F11" s="32" t="s">
        <v>49</v>
      </c>
      <c r="G11" s="39">
        <v>8496.6</v>
      </c>
      <c r="H11" s="39">
        <v>420</v>
      </c>
      <c r="I11" s="36"/>
      <c r="J11" s="36"/>
      <c r="K11" s="36"/>
      <c r="L11" s="36">
        <f t="shared" si="0"/>
        <v>8076.6</v>
      </c>
      <c r="M11" s="9"/>
    </row>
    <row r="12" spans="1:13" ht="45" customHeight="1" thickBot="1">
      <c r="A12" s="5" t="s">
        <v>555</v>
      </c>
      <c r="B12" s="5">
        <v>1</v>
      </c>
      <c r="C12" s="5"/>
      <c r="D12" s="5">
        <v>1</v>
      </c>
      <c r="E12" s="88" t="s">
        <v>17</v>
      </c>
      <c r="F12" s="32" t="s">
        <v>49</v>
      </c>
      <c r="G12" s="39">
        <v>8496.6</v>
      </c>
      <c r="H12" s="39">
        <v>420</v>
      </c>
      <c r="I12" s="36"/>
      <c r="J12" s="36"/>
      <c r="K12" s="36"/>
      <c r="L12" s="36">
        <f t="shared" si="0"/>
        <v>8076.6</v>
      </c>
      <c r="M12" s="9"/>
    </row>
    <row r="13" spans="1:23" ht="45" customHeight="1" thickBot="1">
      <c r="A13" s="5" t="s">
        <v>556</v>
      </c>
      <c r="B13" s="5">
        <v>1</v>
      </c>
      <c r="C13" s="5">
        <v>1</v>
      </c>
      <c r="D13" s="5"/>
      <c r="E13" s="46" t="s">
        <v>18</v>
      </c>
      <c r="F13" s="32" t="s">
        <v>49</v>
      </c>
      <c r="G13" s="39">
        <v>8496.6</v>
      </c>
      <c r="H13" s="39">
        <v>420</v>
      </c>
      <c r="I13" s="36"/>
      <c r="J13" s="36"/>
      <c r="K13" s="36"/>
      <c r="L13" s="36">
        <f t="shared" si="0"/>
        <v>8076.6</v>
      </c>
      <c r="M13" s="9"/>
      <c r="W13" s="2" t="s">
        <v>488</v>
      </c>
    </row>
    <row r="14" spans="1:13" ht="45" customHeight="1" thickBot="1">
      <c r="A14" s="5" t="s">
        <v>557</v>
      </c>
      <c r="B14" s="5">
        <v>1</v>
      </c>
      <c r="C14" s="5">
        <v>1</v>
      </c>
      <c r="D14" s="5"/>
      <c r="E14" s="46" t="s">
        <v>213</v>
      </c>
      <c r="F14" s="32" t="s">
        <v>49</v>
      </c>
      <c r="G14" s="39">
        <v>8496.6</v>
      </c>
      <c r="H14" s="39">
        <v>420</v>
      </c>
      <c r="I14" s="202"/>
      <c r="J14" s="202"/>
      <c r="K14" s="202"/>
      <c r="L14" s="36">
        <f t="shared" si="0"/>
        <v>8076.6</v>
      </c>
      <c r="M14" s="9"/>
    </row>
    <row r="15" spans="1:13" ht="25.5" customHeight="1" thickTop="1">
      <c r="A15" s="116"/>
      <c r="B15" s="122">
        <f>SUM(B6:B14)</f>
        <v>9</v>
      </c>
      <c r="C15" s="122">
        <f>SUM(C6:C14)</f>
        <v>6</v>
      </c>
      <c r="D15" s="122">
        <f>SUM(D6:D14)</f>
        <v>3</v>
      </c>
      <c r="E15" s="123"/>
      <c r="F15" s="122" t="s">
        <v>7</v>
      </c>
      <c r="G15" s="132">
        <f>SUM(G6:G14)</f>
        <v>76469.40000000001</v>
      </c>
      <c r="H15" s="132">
        <f>SUM(H6:H14)</f>
        <v>3780</v>
      </c>
      <c r="I15" s="132">
        <f>SUM(I6:I14)</f>
        <v>0</v>
      </c>
      <c r="J15" s="132">
        <f>SUM(J6:J14)</f>
        <v>0</v>
      </c>
      <c r="K15" s="132">
        <f>SUM(K6:K14)</f>
        <v>0</v>
      </c>
      <c r="L15" s="132">
        <f>SUM(L6:L14)</f>
        <v>72689.4</v>
      </c>
      <c r="M15" s="125"/>
    </row>
    <row r="16" spans="1:13" ht="15" customHeight="1">
      <c r="A16" s="277" t="s">
        <v>10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</row>
    <row r="17" spans="1:13" ht="15" customHeight="1">
      <c r="A17" s="277" t="str">
        <f>A2</f>
        <v>ADMINISTRACIÓN 2015-2018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</row>
    <row r="18" spans="1:13" ht="15" customHeight="1">
      <c r="A18" s="277" t="str">
        <f>A3</f>
        <v>Nómina que corresponde a la 1RA (PRIMERA) quincena del mes de DICIEMBRE de 2016.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</row>
    <row r="19" spans="1:13" ht="15" customHeight="1">
      <c r="A19" s="278" t="s">
        <v>347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</row>
    <row r="20" spans="1:13" ht="24.75" customHeight="1">
      <c r="A20" s="49" t="str">
        <f>A5</f>
        <v>O.G</v>
      </c>
      <c r="B20" s="47" t="s">
        <v>38</v>
      </c>
      <c r="C20" s="47" t="s">
        <v>31</v>
      </c>
      <c r="D20" s="47" t="s">
        <v>32</v>
      </c>
      <c r="E20" s="50" t="str">
        <f>E5</f>
        <v>NOMBRE</v>
      </c>
      <c r="F20" s="49" t="str">
        <f>F5</f>
        <v>PUESTO</v>
      </c>
      <c r="G20" s="49" t="str">
        <f>G5</f>
        <v>SUELDO</v>
      </c>
      <c r="H20" s="49" t="str">
        <f>H5</f>
        <v>RETENCION</v>
      </c>
      <c r="I20" s="49" t="str">
        <f>I5</f>
        <v>S.E.</v>
      </c>
      <c r="J20" s="89" t="s">
        <v>104</v>
      </c>
      <c r="K20" s="243" t="s">
        <v>477</v>
      </c>
      <c r="L20" s="49" t="str">
        <f>L5</f>
        <v>SUELDO NETO</v>
      </c>
      <c r="M20" s="49" t="str">
        <f>M5</f>
        <v>FIRMA</v>
      </c>
    </row>
    <row r="21" spans="1:13" ht="45" customHeight="1" thickBot="1">
      <c r="A21" s="58" t="s">
        <v>558</v>
      </c>
      <c r="B21" s="58">
        <v>1</v>
      </c>
      <c r="C21" s="58">
        <v>1</v>
      </c>
      <c r="D21" s="58"/>
      <c r="E21" s="62" t="s">
        <v>28</v>
      </c>
      <c r="F21" s="63" t="s">
        <v>22</v>
      </c>
      <c r="G21" s="59">
        <v>22200.15</v>
      </c>
      <c r="H21" s="59">
        <v>1320</v>
      </c>
      <c r="I21" s="59"/>
      <c r="J21" s="59"/>
      <c r="K21" s="59"/>
      <c r="L21" s="59">
        <f>G21-H21+I21+J21+K21</f>
        <v>20880.15</v>
      </c>
      <c r="M21" s="81"/>
    </row>
    <row r="22" spans="1:13" ht="45" customHeight="1" thickBot="1">
      <c r="A22" s="5" t="s">
        <v>559</v>
      </c>
      <c r="B22" s="5">
        <v>1</v>
      </c>
      <c r="C22" s="5"/>
      <c r="D22" s="5">
        <v>1</v>
      </c>
      <c r="E22" s="30" t="s">
        <v>19</v>
      </c>
      <c r="F22" s="32" t="s">
        <v>21</v>
      </c>
      <c r="G22" s="36">
        <v>3717</v>
      </c>
      <c r="H22" s="36"/>
      <c r="I22" s="36">
        <v>90</v>
      </c>
      <c r="J22" s="36"/>
      <c r="K22" s="36"/>
      <c r="L22" s="36">
        <f>G22-H22+I22+J22+K22</f>
        <v>3807</v>
      </c>
      <c r="M22" s="6"/>
    </row>
    <row r="23" spans="1:13" ht="45" customHeight="1" thickBot="1">
      <c r="A23" s="5" t="s">
        <v>560</v>
      </c>
      <c r="B23" s="5">
        <v>1</v>
      </c>
      <c r="C23" s="5"/>
      <c r="D23" s="5">
        <v>1</v>
      </c>
      <c r="E23" s="30" t="s">
        <v>20</v>
      </c>
      <c r="F23" s="32" t="s">
        <v>21</v>
      </c>
      <c r="G23" s="36">
        <v>6737</v>
      </c>
      <c r="H23" s="36">
        <v>460</v>
      </c>
      <c r="I23" s="36"/>
      <c r="J23" s="36"/>
      <c r="K23" s="36"/>
      <c r="L23" s="36">
        <f>G23-H23+I23+J23+K23</f>
        <v>6277</v>
      </c>
      <c r="M23" s="6"/>
    </row>
    <row r="24" spans="1:13" ht="41.25" customHeight="1" thickBot="1">
      <c r="A24" s="5" t="s">
        <v>561</v>
      </c>
      <c r="B24" s="5">
        <v>1</v>
      </c>
      <c r="C24" s="5"/>
      <c r="D24" s="5">
        <v>1</v>
      </c>
      <c r="E24" s="30" t="s">
        <v>155</v>
      </c>
      <c r="F24" s="32" t="s">
        <v>21</v>
      </c>
      <c r="G24" s="161">
        <v>3410</v>
      </c>
      <c r="H24" s="161"/>
      <c r="I24" s="161">
        <v>90</v>
      </c>
      <c r="J24" s="161"/>
      <c r="K24" s="161"/>
      <c r="L24" s="161">
        <f>G24-H24+I24+J24+K24</f>
        <v>3500</v>
      </c>
      <c r="M24" s="107"/>
    </row>
    <row r="25" spans="1:13" ht="25.5" customHeight="1" thickTop="1">
      <c r="A25" s="126"/>
      <c r="B25" s="122">
        <f>SUM(B21:B24)</f>
        <v>4</v>
      </c>
      <c r="C25" s="122">
        <f>SUM(C21:C24)</f>
        <v>1</v>
      </c>
      <c r="D25" s="122">
        <f>SUM(D21:D24)</f>
        <v>3</v>
      </c>
      <c r="E25" s="127"/>
      <c r="F25" s="122" t="s">
        <v>7</v>
      </c>
      <c r="G25" s="120">
        <f>SUM(G21:G24)</f>
        <v>36064.15</v>
      </c>
      <c r="H25" s="120">
        <f>SUM(H21:H24)</f>
        <v>1780</v>
      </c>
      <c r="I25" s="120">
        <f>SUM(I21:I24)</f>
        <v>180</v>
      </c>
      <c r="J25" s="120">
        <f>SUM(J21:J24)</f>
        <v>0</v>
      </c>
      <c r="K25" s="120">
        <f>SUM(K21:K24)</f>
        <v>0</v>
      </c>
      <c r="L25" s="120">
        <f>SUM(L21:L24)</f>
        <v>34464.15</v>
      </c>
      <c r="M25" s="128"/>
    </row>
    <row r="26" spans="1:13" ht="15" customHeight="1">
      <c r="A26" s="277" t="s">
        <v>10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</row>
    <row r="27" spans="1:13" ht="15" customHeight="1">
      <c r="A27" s="277" t="str">
        <f>A2</f>
        <v>ADMINISTRACIÓN 2015-2018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</row>
    <row r="28" spans="1:13" ht="15" customHeight="1">
      <c r="A28" s="277" t="str">
        <f>A3</f>
        <v>Nómina que corresponde a la 1RA (PRIMERA) quincena del mes de DICIEMBRE de 2016.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</row>
    <row r="29" spans="1:13" ht="15" customHeight="1">
      <c r="A29" s="278" t="s">
        <v>437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</row>
    <row r="30" spans="1:13" ht="24.75" customHeight="1">
      <c r="A30" s="51" t="s">
        <v>8</v>
      </c>
      <c r="B30" s="47" t="s">
        <v>38</v>
      </c>
      <c r="C30" s="47" t="s">
        <v>31</v>
      </c>
      <c r="D30" s="47" t="s">
        <v>32</v>
      </c>
      <c r="E30" s="51" t="s">
        <v>0</v>
      </c>
      <c r="F30" s="51" t="s">
        <v>1</v>
      </c>
      <c r="G30" s="51" t="s">
        <v>2</v>
      </c>
      <c r="H30" s="51" t="s">
        <v>3</v>
      </c>
      <c r="I30" s="51" t="s">
        <v>4</v>
      </c>
      <c r="J30" s="89" t="s">
        <v>104</v>
      </c>
      <c r="K30" s="243" t="s">
        <v>477</v>
      </c>
      <c r="L30" s="51" t="s">
        <v>5</v>
      </c>
      <c r="M30" s="51" t="s">
        <v>6</v>
      </c>
    </row>
    <row r="31" spans="1:13" ht="50.25" customHeight="1" thickBot="1">
      <c r="A31" s="58" t="s">
        <v>562</v>
      </c>
      <c r="B31" s="58">
        <v>1</v>
      </c>
      <c r="C31" s="58"/>
      <c r="D31" s="58">
        <v>1</v>
      </c>
      <c r="E31" s="62" t="s">
        <v>29</v>
      </c>
      <c r="F31" s="80" t="s">
        <v>440</v>
      </c>
      <c r="G31" s="59">
        <v>14452.2</v>
      </c>
      <c r="H31" s="59">
        <v>950</v>
      </c>
      <c r="I31" s="59"/>
      <c r="J31" s="59"/>
      <c r="K31" s="59"/>
      <c r="L31" s="59">
        <f>G31-H31+I31</f>
        <v>13502.2</v>
      </c>
      <c r="M31" s="81"/>
    </row>
    <row r="32" spans="1:13" ht="50.25" customHeight="1" thickBot="1">
      <c r="A32" s="5" t="s">
        <v>563</v>
      </c>
      <c r="B32" s="5">
        <v>1</v>
      </c>
      <c r="C32" s="5"/>
      <c r="D32" s="5">
        <v>1</v>
      </c>
      <c r="E32" s="30" t="s">
        <v>30</v>
      </c>
      <c r="F32" s="32" t="s">
        <v>21</v>
      </c>
      <c r="G32" s="39">
        <v>3890</v>
      </c>
      <c r="H32" s="39"/>
      <c r="I32" s="39">
        <v>110</v>
      </c>
      <c r="J32" s="39"/>
      <c r="K32" s="39"/>
      <c r="L32" s="39">
        <f>G32-H32+I32</f>
        <v>4000</v>
      </c>
      <c r="M32" s="9"/>
    </row>
    <row r="33" spans="1:13" ht="56.25" customHeight="1" thickBot="1">
      <c r="A33" s="5" t="s">
        <v>564</v>
      </c>
      <c r="B33" s="5">
        <v>1</v>
      </c>
      <c r="C33" s="5"/>
      <c r="D33" s="5">
        <v>1</v>
      </c>
      <c r="E33" s="199" t="s">
        <v>26</v>
      </c>
      <c r="F33" s="93" t="s">
        <v>21</v>
      </c>
      <c r="G33" s="39">
        <v>3890</v>
      </c>
      <c r="H33" s="39"/>
      <c r="I33" s="39">
        <v>110</v>
      </c>
      <c r="J33" s="39"/>
      <c r="K33" s="39"/>
      <c r="L33" s="39">
        <f>G33-H33+I33</f>
        <v>4000</v>
      </c>
      <c r="M33" s="6"/>
    </row>
    <row r="34" spans="1:13" ht="51" customHeight="1" thickBot="1">
      <c r="A34" s="5" t="s">
        <v>565</v>
      </c>
      <c r="B34" s="5">
        <v>1</v>
      </c>
      <c r="C34" s="5">
        <v>1</v>
      </c>
      <c r="D34" s="5"/>
      <c r="E34" s="30" t="s">
        <v>328</v>
      </c>
      <c r="F34" s="31" t="s">
        <v>327</v>
      </c>
      <c r="G34" s="39">
        <v>4656.75</v>
      </c>
      <c r="H34" s="39">
        <v>435</v>
      </c>
      <c r="I34" s="53"/>
      <c r="J34" s="53"/>
      <c r="K34" s="53"/>
      <c r="L34" s="39">
        <f>G34-H34+I34</f>
        <v>4221.75</v>
      </c>
      <c r="M34" s="9"/>
    </row>
    <row r="35" spans="1:13" s="10" customFormat="1" ht="51" customHeight="1" thickBot="1">
      <c r="A35" s="13" t="s">
        <v>566</v>
      </c>
      <c r="B35" s="13">
        <v>1</v>
      </c>
      <c r="C35" s="13">
        <v>1</v>
      </c>
      <c r="D35" s="13"/>
      <c r="E35" s="88" t="s">
        <v>82</v>
      </c>
      <c r="F35" s="93" t="s">
        <v>83</v>
      </c>
      <c r="G35" s="39">
        <v>8967</v>
      </c>
      <c r="H35" s="39">
        <v>420</v>
      </c>
      <c r="I35" s="53"/>
      <c r="J35" s="53"/>
      <c r="K35" s="53"/>
      <c r="L35" s="39">
        <f>G35-H35+I35</f>
        <v>8547</v>
      </c>
      <c r="M35" s="9"/>
    </row>
    <row r="36" spans="1:13" ht="25.5" customHeight="1" thickTop="1">
      <c r="A36" s="116"/>
      <c r="B36" s="122">
        <f>SUM(B31:B35)</f>
        <v>5</v>
      </c>
      <c r="C36" s="122">
        <f>SUM(C31:C35)</f>
        <v>2</v>
      </c>
      <c r="D36" s="122">
        <f>SUM(D31:D35)</f>
        <v>3</v>
      </c>
      <c r="E36" s="117"/>
      <c r="F36" s="122" t="s">
        <v>7</v>
      </c>
      <c r="G36" s="132">
        <f>SUM(G31:G35)</f>
        <v>35855.95</v>
      </c>
      <c r="H36" s="132">
        <f>SUM(H31:H35)</f>
        <v>1805</v>
      </c>
      <c r="I36" s="132">
        <f>SUM(I31:I35)</f>
        <v>220</v>
      </c>
      <c r="J36" s="132">
        <f>SUM(J31:J35)</f>
        <v>0</v>
      </c>
      <c r="K36" s="132">
        <f>SUM(K31:K35)</f>
        <v>0</v>
      </c>
      <c r="L36" s="132">
        <f>SUM(L31:L35)</f>
        <v>34270.95</v>
      </c>
      <c r="M36" s="125"/>
    </row>
    <row r="37" spans="1:15" ht="15" customHeight="1">
      <c r="A37" s="273" t="s">
        <v>10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0"/>
      <c r="O37" s="20"/>
    </row>
    <row r="38" spans="1:13" ht="15" customHeight="1">
      <c r="A38" s="273" t="s">
        <v>11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</row>
    <row r="39" spans="1:13" ht="15" customHeight="1">
      <c r="A39" s="273" t="str">
        <f>A3</f>
        <v>Nómina que corresponde a la 1RA (PRIMERA) quincena del mes de DICIEMBRE de 2016.</v>
      </c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</row>
    <row r="40" spans="1:13" ht="15" customHeight="1">
      <c r="A40" s="272" t="s">
        <v>438</v>
      </c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</row>
    <row r="41" spans="1:13" ht="24.75" customHeight="1">
      <c r="A41" s="51" t="s">
        <v>8</v>
      </c>
      <c r="B41" s="47" t="s">
        <v>38</v>
      </c>
      <c r="C41" s="47" t="s">
        <v>31</v>
      </c>
      <c r="D41" s="47" t="s">
        <v>32</v>
      </c>
      <c r="E41" s="51" t="s">
        <v>0</v>
      </c>
      <c r="F41" s="51" t="s">
        <v>1</v>
      </c>
      <c r="G41" s="51" t="s">
        <v>2</v>
      </c>
      <c r="H41" s="51" t="s">
        <v>3</v>
      </c>
      <c r="I41" s="51" t="s">
        <v>4</v>
      </c>
      <c r="J41" s="89" t="s">
        <v>104</v>
      </c>
      <c r="K41" s="243" t="s">
        <v>477</v>
      </c>
      <c r="L41" s="51" t="s">
        <v>5</v>
      </c>
      <c r="M41" s="51" t="s">
        <v>6</v>
      </c>
    </row>
    <row r="42" spans="1:13" ht="51" customHeight="1" thickBot="1">
      <c r="A42" s="58" t="s">
        <v>567</v>
      </c>
      <c r="B42" s="58">
        <v>1</v>
      </c>
      <c r="C42" s="58">
        <v>1</v>
      </c>
      <c r="D42" s="58"/>
      <c r="E42" s="62" t="s">
        <v>33</v>
      </c>
      <c r="F42" s="63" t="s">
        <v>50</v>
      </c>
      <c r="G42" s="59">
        <v>14572.95</v>
      </c>
      <c r="H42" s="59">
        <v>950</v>
      </c>
      <c r="I42" s="59"/>
      <c r="J42" s="59"/>
      <c r="K42" s="59"/>
      <c r="L42" s="59">
        <f>G42-H42+I42</f>
        <v>13622.95</v>
      </c>
      <c r="M42" s="109"/>
    </row>
    <row r="43" spans="1:13" ht="15" customHeight="1">
      <c r="A43" s="279" t="s">
        <v>278</v>
      </c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</row>
    <row r="44" spans="1:13" ht="24.75" customHeight="1">
      <c r="A44" s="51" t="s">
        <v>8</v>
      </c>
      <c r="B44" s="47" t="s">
        <v>38</v>
      </c>
      <c r="C44" s="47" t="s">
        <v>31</v>
      </c>
      <c r="D44" s="47" t="s">
        <v>32</v>
      </c>
      <c r="E44" s="51" t="s">
        <v>0</v>
      </c>
      <c r="F44" s="51" t="s">
        <v>1</v>
      </c>
      <c r="G44" s="51" t="s">
        <v>2</v>
      </c>
      <c r="H44" s="51" t="s">
        <v>3</v>
      </c>
      <c r="I44" s="51" t="s">
        <v>4</v>
      </c>
      <c r="J44" s="89" t="s">
        <v>104</v>
      </c>
      <c r="K44" s="243" t="s">
        <v>477</v>
      </c>
      <c r="L44" s="51" t="s">
        <v>5</v>
      </c>
      <c r="M44" s="51" t="s">
        <v>6</v>
      </c>
    </row>
    <row r="45" spans="1:13" ht="51" customHeight="1" thickBot="1">
      <c r="A45" s="5" t="s">
        <v>568</v>
      </c>
      <c r="B45" s="5">
        <v>1</v>
      </c>
      <c r="C45" s="5">
        <v>1</v>
      </c>
      <c r="D45" s="5"/>
      <c r="E45" s="30" t="s">
        <v>34</v>
      </c>
      <c r="F45" s="35" t="s">
        <v>51</v>
      </c>
      <c r="G45" s="36">
        <v>5378.1</v>
      </c>
      <c r="H45" s="36">
        <v>210</v>
      </c>
      <c r="I45" s="36"/>
      <c r="J45" s="36"/>
      <c r="K45" s="36"/>
      <c r="L45" s="36">
        <f>G45-H45+I45</f>
        <v>5168.1</v>
      </c>
      <c r="M45" s="12"/>
    </row>
    <row r="46" spans="1:13" ht="51" customHeight="1" thickBot="1">
      <c r="A46" s="5" t="s">
        <v>569</v>
      </c>
      <c r="B46" s="5">
        <v>1</v>
      </c>
      <c r="C46" s="5"/>
      <c r="D46" s="5">
        <v>1</v>
      </c>
      <c r="E46" s="30" t="s">
        <v>35</v>
      </c>
      <c r="F46" s="35" t="s">
        <v>520</v>
      </c>
      <c r="G46" s="36">
        <v>5378.1</v>
      </c>
      <c r="H46" s="36">
        <v>210</v>
      </c>
      <c r="I46" s="36"/>
      <c r="J46" s="36"/>
      <c r="K46" s="36"/>
      <c r="L46" s="36">
        <f>G46-H46+I46</f>
        <v>5168.1</v>
      </c>
      <c r="M46" s="12"/>
    </row>
    <row r="47" spans="1:13" ht="51" customHeight="1" thickBot="1">
      <c r="A47" s="8" t="s">
        <v>570</v>
      </c>
      <c r="B47" s="8">
        <v>1</v>
      </c>
      <c r="C47" s="8"/>
      <c r="D47" s="8">
        <v>1</v>
      </c>
      <c r="E47" s="242" t="s">
        <v>60</v>
      </c>
      <c r="F47" s="83" t="s">
        <v>521</v>
      </c>
      <c r="G47" s="43">
        <v>3481.8</v>
      </c>
      <c r="H47" s="43"/>
      <c r="I47" s="43">
        <v>90</v>
      </c>
      <c r="J47" s="43"/>
      <c r="K47" s="43"/>
      <c r="L47" s="43">
        <v>3571.8</v>
      </c>
      <c r="M47" s="16"/>
    </row>
    <row r="48" spans="1:13" ht="51" customHeight="1" thickBot="1">
      <c r="A48" s="5" t="s">
        <v>571</v>
      </c>
      <c r="B48" s="5">
        <v>1</v>
      </c>
      <c r="C48" s="5"/>
      <c r="D48" s="5">
        <v>1</v>
      </c>
      <c r="E48" s="52" t="s">
        <v>37</v>
      </c>
      <c r="F48" s="67" t="s">
        <v>25</v>
      </c>
      <c r="G48" s="56">
        <v>3581.28</v>
      </c>
      <c r="H48" s="56"/>
      <c r="I48" s="56">
        <v>90</v>
      </c>
      <c r="J48" s="56"/>
      <c r="K48" s="56"/>
      <c r="L48" s="36">
        <f>G48-H48+I48</f>
        <v>3671.28</v>
      </c>
      <c r="M48" s="17"/>
    </row>
    <row r="49" spans="1:13" ht="25.5" customHeight="1" thickTop="1">
      <c r="A49" s="116"/>
      <c r="B49" s="116"/>
      <c r="C49" s="116"/>
      <c r="D49" s="116"/>
      <c r="E49" s="117"/>
      <c r="F49" s="131" t="s">
        <v>271</v>
      </c>
      <c r="G49" s="132">
        <f>SUM(G42:G48)</f>
        <v>32392.23</v>
      </c>
      <c r="H49" s="132">
        <f>SUM(H42:H48)</f>
        <v>1370</v>
      </c>
      <c r="I49" s="132">
        <f>SUM(I42:I48)</f>
        <v>180</v>
      </c>
      <c r="J49" s="132">
        <f>SUM(J42:J48)</f>
        <v>0</v>
      </c>
      <c r="K49" s="132">
        <f>SUM(K42:K48)</f>
        <v>0</v>
      </c>
      <c r="L49" s="132">
        <f>SUM(L42:L48)</f>
        <v>31202.23</v>
      </c>
      <c r="M49" s="128"/>
    </row>
    <row r="50" spans="1:13" ht="15.75" customHeight="1">
      <c r="A50" s="274" t="s">
        <v>279</v>
      </c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</row>
    <row r="51" spans="1:13" ht="24.75" customHeight="1">
      <c r="A51" s="51" t="s">
        <v>8</v>
      </c>
      <c r="B51" s="47" t="s">
        <v>38</v>
      </c>
      <c r="C51" s="47" t="s">
        <v>31</v>
      </c>
      <c r="D51" s="47" t="s">
        <v>32</v>
      </c>
      <c r="E51" s="51" t="s">
        <v>0</v>
      </c>
      <c r="F51" s="51" t="s">
        <v>1</v>
      </c>
      <c r="G51" s="51" t="s">
        <v>2</v>
      </c>
      <c r="H51" s="51" t="s">
        <v>3</v>
      </c>
      <c r="I51" s="51" t="s">
        <v>4</v>
      </c>
      <c r="J51" s="89" t="s">
        <v>104</v>
      </c>
      <c r="K51" s="243" t="s">
        <v>477</v>
      </c>
      <c r="L51" s="51" t="s">
        <v>5</v>
      </c>
      <c r="M51" s="51" t="s">
        <v>6</v>
      </c>
    </row>
    <row r="52" spans="1:13" ht="51" customHeight="1" thickBot="1">
      <c r="A52" s="8" t="s">
        <v>572</v>
      </c>
      <c r="B52" s="8">
        <v>1</v>
      </c>
      <c r="C52" s="8"/>
      <c r="D52" s="8">
        <v>1</v>
      </c>
      <c r="E52" s="52" t="s">
        <v>39</v>
      </c>
      <c r="F52" s="68" t="s">
        <v>52</v>
      </c>
      <c r="G52" s="56">
        <v>3584.7</v>
      </c>
      <c r="H52" s="56"/>
      <c r="I52" s="56">
        <v>90</v>
      </c>
      <c r="J52" s="56"/>
      <c r="K52" s="56"/>
      <c r="L52" s="56">
        <f>G52-H52+I52</f>
        <v>3674.7</v>
      </c>
      <c r="M52" s="18"/>
    </row>
    <row r="53" spans="1:13" ht="51" customHeight="1" thickBot="1">
      <c r="A53" s="5" t="s">
        <v>573</v>
      </c>
      <c r="B53" s="5">
        <v>1</v>
      </c>
      <c r="C53" s="5"/>
      <c r="D53" s="5">
        <v>1</v>
      </c>
      <c r="E53" s="30" t="s">
        <v>40</v>
      </c>
      <c r="F53" s="35" t="s">
        <v>53</v>
      </c>
      <c r="G53" s="36">
        <v>3990.03</v>
      </c>
      <c r="H53" s="39"/>
      <c r="I53" s="39">
        <v>90</v>
      </c>
      <c r="J53" s="39"/>
      <c r="K53" s="39"/>
      <c r="L53" s="56">
        <f>G53-H53+I53</f>
        <v>4080.03</v>
      </c>
      <c r="M53" s="12"/>
    </row>
    <row r="54" spans="1:13" ht="51" customHeight="1" thickBot="1">
      <c r="A54" s="5" t="s">
        <v>574</v>
      </c>
      <c r="B54" s="5">
        <v>1</v>
      </c>
      <c r="C54" s="5">
        <v>1</v>
      </c>
      <c r="D54" s="5"/>
      <c r="E54" s="30" t="s">
        <v>311</v>
      </c>
      <c r="F54" s="35" t="s">
        <v>25</v>
      </c>
      <c r="G54" s="39">
        <v>3043.95</v>
      </c>
      <c r="H54" s="39"/>
      <c r="I54" s="39">
        <v>256.05</v>
      </c>
      <c r="J54" s="39"/>
      <c r="K54" s="39"/>
      <c r="L54" s="56">
        <f>G54-H54+I54</f>
        <v>3300</v>
      </c>
      <c r="M54" s="12"/>
    </row>
    <row r="55" spans="1:13" ht="51" customHeight="1" thickBot="1">
      <c r="A55" s="5" t="s">
        <v>575</v>
      </c>
      <c r="B55" s="5">
        <v>1</v>
      </c>
      <c r="C55" s="5"/>
      <c r="D55" s="5">
        <v>1</v>
      </c>
      <c r="E55" s="30" t="s">
        <v>420</v>
      </c>
      <c r="F55" s="35" t="s">
        <v>53</v>
      </c>
      <c r="G55" s="39">
        <v>2950</v>
      </c>
      <c r="H55" s="39"/>
      <c r="I55" s="39">
        <v>180</v>
      </c>
      <c r="J55" s="161"/>
      <c r="K55" s="39"/>
      <c r="L55" s="56">
        <f>G55-H55+I55</f>
        <v>3130</v>
      </c>
      <c r="M55" s="17"/>
    </row>
    <row r="56" spans="1:13" ht="25.5" customHeight="1" thickBot="1" thickTop="1">
      <c r="A56" s="126"/>
      <c r="B56" s="122">
        <f>SUM(B42:B55)</f>
        <v>9</v>
      </c>
      <c r="C56" s="122">
        <f>SUM(C42:C55)</f>
        <v>3</v>
      </c>
      <c r="D56" s="122">
        <f>SUM(D42:D55)</f>
        <v>6</v>
      </c>
      <c r="E56" s="127"/>
      <c r="F56" s="131" t="s">
        <v>271</v>
      </c>
      <c r="G56" s="169">
        <f>SUM(G52:G55)</f>
        <v>13568.68</v>
      </c>
      <c r="H56" s="169">
        <f>SUM(H52:H55)</f>
        <v>0</v>
      </c>
      <c r="I56" s="169">
        <f>SUM(I52:I55)</f>
        <v>616.05</v>
      </c>
      <c r="J56" s="169">
        <f>SUM(J52:J55)</f>
        <v>0</v>
      </c>
      <c r="K56" s="169">
        <f>SUM(K52:K55)</f>
        <v>0</v>
      </c>
      <c r="L56" s="169">
        <f>SUM(L52:L55)</f>
        <v>14184.73</v>
      </c>
      <c r="M56" s="133"/>
    </row>
    <row r="57" spans="1:13" ht="25.5" customHeight="1" thickTop="1">
      <c r="A57" s="126"/>
      <c r="B57" s="122"/>
      <c r="C57" s="122"/>
      <c r="D57" s="122"/>
      <c r="E57" s="127"/>
      <c r="F57" s="122" t="s">
        <v>7</v>
      </c>
      <c r="G57" s="120">
        <f aca="true" t="shared" si="1" ref="G57:L57">SUM(G49+G56)</f>
        <v>45960.91</v>
      </c>
      <c r="H57" s="120">
        <f t="shared" si="1"/>
        <v>1370</v>
      </c>
      <c r="I57" s="120">
        <f t="shared" si="1"/>
        <v>796.05</v>
      </c>
      <c r="J57" s="120">
        <f t="shared" si="1"/>
        <v>0</v>
      </c>
      <c r="K57" s="120">
        <f t="shared" si="1"/>
        <v>0</v>
      </c>
      <c r="L57" s="120">
        <f t="shared" si="1"/>
        <v>45386.96</v>
      </c>
      <c r="M57" s="133"/>
    </row>
    <row r="58" spans="1:13" ht="15" customHeight="1">
      <c r="A58" s="273" t="s">
        <v>10</v>
      </c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</row>
    <row r="59" spans="1:13" ht="15" customHeight="1">
      <c r="A59" s="273" t="s">
        <v>11</v>
      </c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</row>
    <row r="60" spans="1:13" ht="15" customHeight="1">
      <c r="A60" s="273" t="str">
        <f>A3</f>
        <v>Nómina que corresponde a la 1RA (PRIMERA) quincena del mes de DICIEMBRE de 2016.</v>
      </c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</row>
    <row r="61" spans="1:13" ht="15" customHeight="1">
      <c r="A61" s="272" t="s">
        <v>439</v>
      </c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</row>
    <row r="62" spans="1:13" ht="24.75" customHeight="1">
      <c r="A62" s="51" t="s">
        <v>8</v>
      </c>
      <c r="B62" s="47" t="s">
        <v>38</v>
      </c>
      <c r="C62" s="47" t="s">
        <v>31</v>
      </c>
      <c r="D62" s="47" t="s">
        <v>32</v>
      </c>
      <c r="E62" s="51" t="s">
        <v>0</v>
      </c>
      <c r="F62" s="51" t="s">
        <v>1</v>
      </c>
      <c r="G62" s="51" t="s">
        <v>2</v>
      </c>
      <c r="H62" s="51" t="s">
        <v>3</v>
      </c>
      <c r="I62" s="51" t="s">
        <v>4</v>
      </c>
      <c r="J62" s="89" t="s">
        <v>104</v>
      </c>
      <c r="K62" s="243" t="s">
        <v>477</v>
      </c>
      <c r="L62" s="51" t="s">
        <v>5</v>
      </c>
      <c r="M62" s="51" t="s">
        <v>6</v>
      </c>
    </row>
    <row r="63" spans="1:13" ht="51" customHeight="1" thickBot="1">
      <c r="A63" s="58" t="s">
        <v>576</v>
      </c>
      <c r="B63" s="58">
        <v>1</v>
      </c>
      <c r="C63" s="58">
        <v>1</v>
      </c>
      <c r="D63" s="58"/>
      <c r="E63" s="62" t="s">
        <v>41</v>
      </c>
      <c r="F63" s="63" t="s">
        <v>54</v>
      </c>
      <c r="G63" s="65">
        <v>10824.45</v>
      </c>
      <c r="H63" s="65">
        <v>420</v>
      </c>
      <c r="I63" s="65"/>
      <c r="J63" s="65"/>
      <c r="K63" s="197"/>
      <c r="L63" s="65">
        <f>G63-H63+I63</f>
        <v>10404.45</v>
      </c>
      <c r="M63" s="113"/>
    </row>
    <row r="64" spans="1:13" ht="25.5" customHeight="1" thickTop="1">
      <c r="A64" s="116"/>
      <c r="B64" s="122">
        <f>B63</f>
        <v>1</v>
      </c>
      <c r="C64" s="122">
        <f>C63</f>
        <v>1</v>
      </c>
      <c r="D64" s="122">
        <f>D63</f>
        <v>0</v>
      </c>
      <c r="E64" s="117"/>
      <c r="F64" s="116" t="s">
        <v>7</v>
      </c>
      <c r="G64" s="120">
        <f>SUM(G63)</f>
        <v>10824.45</v>
      </c>
      <c r="H64" s="120">
        <f>SUM(H63)</f>
        <v>420</v>
      </c>
      <c r="I64" s="120">
        <f>SUM(I63)</f>
        <v>0</v>
      </c>
      <c r="J64" s="120">
        <f>SUM(J63)</f>
        <v>0</v>
      </c>
      <c r="K64" s="120">
        <f>SUM(K63)</f>
        <v>0</v>
      </c>
      <c r="L64" s="120">
        <f>SUM(L63)</f>
        <v>10404.45</v>
      </c>
      <c r="M64" s="133"/>
    </row>
    <row r="65" spans="1:13" ht="15" customHeight="1">
      <c r="A65" s="277" t="s">
        <v>10</v>
      </c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</row>
    <row r="66" spans="1:13" ht="15" customHeight="1">
      <c r="A66" s="277" t="s">
        <v>11</v>
      </c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</row>
    <row r="67" spans="1:13" ht="15" customHeight="1">
      <c r="A67" s="277" t="str">
        <f>A3</f>
        <v>Nómina que corresponde a la 1RA (PRIMERA) quincena del mes de DICIEMBRE de 2016.</v>
      </c>
      <c r="B67" s="277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</row>
    <row r="68" spans="1:13" ht="15" customHeight="1">
      <c r="A68" s="272" t="s">
        <v>513</v>
      </c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</row>
    <row r="69" spans="1:13" ht="24.75" customHeight="1">
      <c r="A69" s="49" t="str">
        <f>A5</f>
        <v>O.G</v>
      </c>
      <c r="B69" s="47" t="s">
        <v>38</v>
      </c>
      <c r="C69" s="47" t="s">
        <v>31</v>
      </c>
      <c r="D69" s="47" t="s">
        <v>32</v>
      </c>
      <c r="E69" s="50" t="str">
        <f>E5</f>
        <v>NOMBRE</v>
      </c>
      <c r="F69" s="49" t="str">
        <f>F5</f>
        <v>PUESTO</v>
      </c>
      <c r="G69" s="49" t="str">
        <f>G5</f>
        <v>SUELDO</v>
      </c>
      <c r="H69" s="49" t="str">
        <f>H5</f>
        <v>RETENCION</v>
      </c>
      <c r="I69" s="49" t="str">
        <f>I5</f>
        <v>S.E.</v>
      </c>
      <c r="J69" s="89" t="s">
        <v>104</v>
      </c>
      <c r="K69" s="243" t="s">
        <v>477</v>
      </c>
      <c r="L69" s="49" t="str">
        <f>L5</f>
        <v>SUELDO NETO</v>
      </c>
      <c r="M69" s="49" t="str">
        <f>M5</f>
        <v>FIRMA</v>
      </c>
    </row>
    <row r="70" spans="1:13" ht="50.25" customHeight="1" thickBot="1">
      <c r="A70" s="58" t="s">
        <v>577</v>
      </c>
      <c r="B70" s="58">
        <v>1</v>
      </c>
      <c r="C70" s="58">
        <v>1</v>
      </c>
      <c r="D70" s="58"/>
      <c r="E70" s="64" t="s">
        <v>24</v>
      </c>
      <c r="F70" s="241" t="s">
        <v>298</v>
      </c>
      <c r="G70" s="59">
        <v>7791</v>
      </c>
      <c r="H70" s="59">
        <v>420</v>
      </c>
      <c r="I70" s="59"/>
      <c r="J70" s="59"/>
      <c r="K70" s="59"/>
      <c r="L70" s="59">
        <f>G70-H70+I70</f>
        <v>7371</v>
      </c>
      <c r="M70" s="81"/>
    </row>
    <row r="71" spans="1:13" ht="50.25" customHeight="1" thickBot="1">
      <c r="A71" s="5" t="s">
        <v>578</v>
      </c>
      <c r="B71" s="5">
        <v>1</v>
      </c>
      <c r="C71" s="5"/>
      <c r="D71" s="5">
        <v>1</v>
      </c>
      <c r="E71" s="42" t="s">
        <v>27</v>
      </c>
      <c r="F71" s="32" t="s">
        <v>21</v>
      </c>
      <c r="G71" s="43">
        <v>3121</v>
      </c>
      <c r="H71" s="43"/>
      <c r="I71" s="43">
        <v>129</v>
      </c>
      <c r="J71" s="43"/>
      <c r="K71" s="43"/>
      <c r="L71" s="43">
        <v>3250</v>
      </c>
      <c r="M71" s="6"/>
    </row>
    <row r="72" spans="1:13" ht="50.25" customHeight="1" thickBot="1">
      <c r="A72" s="5" t="s">
        <v>579</v>
      </c>
      <c r="B72" s="5">
        <v>1</v>
      </c>
      <c r="C72" s="5">
        <v>1</v>
      </c>
      <c r="D72" s="5"/>
      <c r="E72" s="30" t="s">
        <v>305</v>
      </c>
      <c r="F72" s="31" t="s">
        <v>300</v>
      </c>
      <c r="G72" s="39">
        <v>3096</v>
      </c>
      <c r="H72" s="39"/>
      <c r="I72" s="39">
        <v>154</v>
      </c>
      <c r="J72" s="39"/>
      <c r="K72" s="39"/>
      <c r="L72" s="39">
        <f>G72-H72+I72</f>
        <v>3250</v>
      </c>
      <c r="M72" s="9"/>
    </row>
    <row r="73" spans="1:13" ht="50.25" customHeight="1" thickBot="1">
      <c r="A73" s="5" t="s">
        <v>580</v>
      </c>
      <c r="B73" s="5">
        <v>1</v>
      </c>
      <c r="C73" s="5">
        <v>1</v>
      </c>
      <c r="D73" s="5"/>
      <c r="E73" s="162" t="s">
        <v>308</v>
      </c>
      <c r="F73" s="32" t="s">
        <v>309</v>
      </c>
      <c r="G73" s="39">
        <v>4656.75</v>
      </c>
      <c r="H73" s="39">
        <v>435</v>
      </c>
      <c r="I73" s="39"/>
      <c r="J73" s="39"/>
      <c r="K73" s="39"/>
      <c r="L73" s="39">
        <f>G73-H73+I73</f>
        <v>4221.75</v>
      </c>
      <c r="M73" s="9"/>
    </row>
    <row r="74" spans="1:13" ht="50.25" customHeight="1" thickBot="1">
      <c r="A74" s="5" t="s">
        <v>581</v>
      </c>
      <c r="B74" s="5">
        <v>1</v>
      </c>
      <c r="C74" s="5">
        <v>1</v>
      </c>
      <c r="D74" s="5"/>
      <c r="E74" s="264" t="s">
        <v>70</v>
      </c>
      <c r="F74" s="68" t="s">
        <v>52</v>
      </c>
      <c r="G74" s="43">
        <v>3595.5</v>
      </c>
      <c r="H74" s="43"/>
      <c r="I74" s="43">
        <v>90</v>
      </c>
      <c r="J74" s="43"/>
      <c r="K74" s="43"/>
      <c r="L74" s="43">
        <v>3685.5</v>
      </c>
      <c r="M74" s="9"/>
    </row>
    <row r="75" spans="1:13" ht="25.5" customHeight="1" thickTop="1">
      <c r="A75" s="126"/>
      <c r="B75" s="122">
        <f>SUM(B70:B74)</f>
        <v>5</v>
      </c>
      <c r="C75" s="122">
        <f>SUM(C70:C74)</f>
        <v>4</v>
      </c>
      <c r="D75" s="122">
        <f>SUM(D70:D73)</f>
        <v>1</v>
      </c>
      <c r="E75" s="129"/>
      <c r="F75" s="122" t="s">
        <v>7</v>
      </c>
      <c r="G75" s="132">
        <f>SUM(G70:G74)</f>
        <v>22260.25</v>
      </c>
      <c r="H75" s="132">
        <f>SUM(H70:H74)</f>
        <v>855</v>
      </c>
      <c r="I75" s="132">
        <f>SUM(I70:I74)</f>
        <v>373</v>
      </c>
      <c r="J75" s="132">
        <f>SUM(J70:J71)</f>
        <v>0</v>
      </c>
      <c r="K75" s="132">
        <f>SUM(K70:K71)</f>
        <v>0</v>
      </c>
      <c r="L75" s="132">
        <f>SUM(L70:L74)</f>
        <v>21778.25</v>
      </c>
      <c r="M75" s="125"/>
    </row>
    <row r="76" spans="1:13" ht="15" customHeight="1">
      <c r="A76" s="273" t="s">
        <v>10</v>
      </c>
      <c r="B76" s="273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</row>
    <row r="77" spans="1:13" ht="15" customHeight="1">
      <c r="A77" s="273" t="s">
        <v>11</v>
      </c>
      <c r="B77" s="273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</row>
    <row r="78" spans="1:13" ht="15" customHeight="1">
      <c r="A78" s="273" t="str">
        <f>A3</f>
        <v>Nómina que corresponde a la 1RA (PRIMERA) quincena del mes de DICIEMBRE de 2016.</v>
      </c>
      <c r="B78" s="273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</row>
    <row r="79" spans="1:13" ht="15" customHeight="1">
      <c r="A79" s="272" t="s">
        <v>441</v>
      </c>
      <c r="B79" s="272"/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</row>
    <row r="80" spans="1:13" ht="24.75" customHeight="1">
      <c r="A80" s="220" t="s">
        <v>8</v>
      </c>
      <c r="B80" s="219" t="s">
        <v>38</v>
      </c>
      <c r="C80" s="219" t="s">
        <v>31</v>
      </c>
      <c r="D80" s="219" t="s">
        <v>32</v>
      </c>
      <c r="E80" s="220" t="s">
        <v>0</v>
      </c>
      <c r="F80" s="220" t="s">
        <v>1</v>
      </c>
      <c r="G80" s="220" t="s">
        <v>2</v>
      </c>
      <c r="H80" s="220" t="s">
        <v>3</v>
      </c>
      <c r="I80" s="220" t="s">
        <v>4</v>
      </c>
      <c r="J80" s="89" t="s">
        <v>104</v>
      </c>
      <c r="K80" s="243" t="s">
        <v>477</v>
      </c>
      <c r="L80" s="220" t="s">
        <v>5</v>
      </c>
      <c r="M80" s="220" t="s">
        <v>6</v>
      </c>
    </row>
    <row r="81" spans="1:13" ht="51" customHeight="1" thickBot="1">
      <c r="A81" s="5" t="s">
        <v>582</v>
      </c>
      <c r="B81" s="13">
        <v>1</v>
      </c>
      <c r="C81" s="13"/>
      <c r="D81" s="5">
        <v>1</v>
      </c>
      <c r="E81" s="30" t="s">
        <v>425</v>
      </c>
      <c r="F81" s="35" t="s">
        <v>495</v>
      </c>
      <c r="G81" s="39">
        <v>3900</v>
      </c>
      <c r="H81" s="39"/>
      <c r="I81" s="39">
        <v>95</v>
      </c>
      <c r="J81" s="39"/>
      <c r="K81" s="39"/>
      <c r="L81" s="39">
        <v>3995</v>
      </c>
      <c r="M81" s="11"/>
    </row>
    <row r="82" spans="1:13" ht="25.5" customHeight="1" thickTop="1">
      <c r="A82" s="126"/>
      <c r="B82" s="122">
        <f>B81</f>
        <v>1</v>
      </c>
      <c r="C82" s="122">
        <f>C81</f>
        <v>0</v>
      </c>
      <c r="D82" s="122">
        <f>D81</f>
        <v>1</v>
      </c>
      <c r="E82" s="127"/>
      <c r="F82" s="122" t="s">
        <v>7</v>
      </c>
      <c r="G82" s="132">
        <f>SUM(G81)</f>
        <v>3900</v>
      </c>
      <c r="H82" s="132">
        <f>SUM(H81)</f>
        <v>0</v>
      </c>
      <c r="I82" s="132">
        <f>SUM(I81)</f>
        <v>95</v>
      </c>
      <c r="J82" s="132">
        <f>SUM(J81)</f>
        <v>0</v>
      </c>
      <c r="K82" s="132">
        <f>SUM(K81)</f>
        <v>0</v>
      </c>
      <c r="L82" s="132">
        <f>SUM(L81)</f>
        <v>3995</v>
      </c>
      <c r="M82" s="134"/>
    </row>
    <row r="83" spans="1:13" ht="15" customHeight="1">
      <c r="A83" s="273" t="s">
        <v>10</v>
      </c>
      <c r="B83" s="273"/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</row>
    <row r="84" spans="1:13" ht="15" customHeight="1">
      <c r="A84" s="273" t="s">
        <v>11</v>
      </c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</row>
    <row r="85" spans="1:13" ht="15" customHeight="1">
      <c r="A85" s="273" t="str">
        <f>A3</f>
        <v>Nómina que corresponde a la 1RA (PRIMERA) quincena del mes de DICIEMBRE de 2016.</v>
      </c>
      <c r="B85" s="273"/>
      <c r="C85" s="273"/>
      <c r="D85" s="273"/>
      <c r="E85" s="273"/>
      <c r="F85" s="273"/>
      <c r="G85" s="273"/>
      <c r="H85" s="273"/>
      <c r="I85" s="273"/>
      <c r="J85" s="273"/>
      <c r="K85" s="273"/>
      <c r="L85" s="273"/>
      <c r="M85" s="273"/>
    </row>
    <row r="86" spans="1:13" ht="15" customHeight="1">
      <c r="A86" s="272" t="s">
        <v>442</v>
      </c>
      <c r="B86" s="272"/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272"/>
    </row>
    <row r="87" spans="1:13" ht="24.75" customHeight="1">
      <c r="A87" s="51" t="s">
        <v>8</v>
      </c>
      <c r="B87" s="47" t="s">
        <v>38</v>
      </c>
      <c r="C87" s="47" t="s">
        <v>31</v>
      </c>
      <c r="D87" s="47" t="s">
        <v>32</v>
      </c>
      <c r="E87" s="51" t="s">
        <v>0</v>
      </c>
      <c r="F87" s="51" t="s">
        <v>1</v>
      </c>
      <c r="G87" s="51" t="s">
        <v>2</v>
      </c>
      <c r="H87" s="51" t="s">
        <v>3</v>
      </c>
      <c r="I87" s="51" t="s">
        <v>4</v>
      </c>
      <c r="J87" s="89" t="s">
        <v>104</v>
      </c>
      <c r="K87" s="243" t="s">
        <v>477</v>
      </c>
      <c r="L87" s="51" t="s">
        <v>5</v>
      </c>
      <c r="M87" s="51" t="s">
        <v>6</v>
      </c>
    </row>
    <row r="88" spans="1:13" ht="51" customHeight="1" thickBot="1">
      <c r="A88" s="58" t="s">
        <v>583</v>
      </c>
      <c r="B88" s="58">
        <v>1</v>
      </c>
      <c r="C88" s="58">
        <v>1</v>
      </c>
      <c r="D88" s="58"/>
      <c r="E88" s="61" t="s">
        <v>42</v>
      </c>
      <c r="F88" s="63" t="s">
        <v>55</v>
      </c>
      <c r="G88" s="59">
        <v>7791</v>
      </c>
      <c r="H88" s="59">
        <v>420</v>
      </c>
      <c r="I88" s="59"/>
      <c r="J88" s="59"/>
      <c r="K88" s="59"/>
      <c r="L88" s="59">
        <f>G88-H88+I88+K88</f>
        <v>7371</v>
      </c>
      <c r="M88" s="60"/>
    </row>
    <row r="89" spans="1:13" ht="51" customHeight="1" thickBot="1">
      <c r="A89" s="5" t="s">
        <v>584</v>
      </c>
      <c r="B89" s="5">
        <v>1</v>
      </c>
      <c r="C89" s="5"/>
      <c r="D89" s="5">
        <v>1</v>
      </c>
      <c r="E89" s="30" t="s">
        <v>43</v>
      </c>
      <c r="F89" s="68" t="s">
        <v>52</v>
      </c>
      <c r="G89" s="36">
        <v>3717</v>
      </c>
      <c r="H89" s="36"/>
      <c r="I89" s="36">
        <v>90</v>
      </c>
      <c r="J89" s="36"/>
      <c r="K89" s="36"/>
      <c r="L89" s="56">
        <f aca="true" t="shared" si="2" ref="L89:L94">G89-H89+I89+K89</f>
        <v>3807</v>
      </c>
      <c r="M89" s="54"/>
    </row>
    <row r="90" spans="1:13" ht="51" customHeight="1" thickBot="1">
      <c r="A90" s="5" t="s">
        <v>585</v>
      </c>
      <c r="B90" s="5">
        <v>1</v>
      </c>
      <c r="C90" s="5">
        <v>1</v>
      </c>
      <c r="D90" s="5"/>
      <c r="E90" s="30" t="s">
        <v>44</v>
      </c>
      <c r="F90" s="68" t="s">
        <v>52</v>
      </c>
      <c r="G90" s="36">
        <v>4969.65</v>
      </c>
      <c r="H90" s="36">
        <v>175</v>
      </c>
      <c r="I90" s="36"/>
      <c r="J90" s="36"/>
      <c r="K90" s="36"/>
      <c r="L90" s="56">
        <f t="shared" si="2"/>
        <v>4794.65</v>
      </c>
      <c r="M90" s="55"/>
    </row>
    <row r="91" spans="1:13" ht="51" customHeight="1" thickBot="1">
      <c r="A91" s="5" t="s">
        <v>586</v>
      </c>
      <c r="B91" s="5">
        <v>1</v>
      </c>
      <c r="C91" s="5">
        <v>1</v>
      </c>
      <c r="D91" s="5"/>
      <c r="E91" s="30" t="s">
        <v>45</v>
      </c>
      <c r="F91" s="68" t="s">
        <v>52</v>
      </c>
      <c r="G91" s="36">
        <v>3468.15</v>
      </c>
      <c r="H91" s="36"/>
      <c r="I91" s="36">
        <v>90</v>
      </c>
      <c r="J91" s="36"/>
      <c r="K91" s="36"/>
      <c r="L91" s="56">
        <f t="shared" si="2"/>
        <v>3558.15</v>
      </c>
      <c r="M91" s="23"/>
    </row>
    <row r="92" spans="1:13" ht="51" customHeight="1" thickBot="1">
      <c r="A92" s="5" t="s">
        <v>587</v>
      </c>
      <c r="B92" s="5">
        <v>1</v>
      </c>
      <c r="C92" s="5">
        <v>1</v>
      </c>
      <c r="D92" s="5"/>
      <c r="E92" s="30" t="s">
        <v>46</v>
      </c>
      <c r="F92" s="68" t="s">
        <v>52</v>
      </c>
      <c r="G92" s="36">
        <v>3468.15</v>
      </c>
      <c r="H92" s="39"/>
      <c r="I92" s="36">
        <v>90</v>
      </c>
      <c r="J92" s="36"/>
      <c r="K92" s="36"/>
      <c r="L92" s="56">
        <f t="shared" si="2"/>
        <v>3558.15</v>
      </c>
      <c r="M92" s="23"/>
    </row>
    <row r="93" spans="1:13" ht="51" customHeight="1" thickBot="1">
      <c r="A93" s="5" t="s">
        <v>588</v>
      </c>
      <c r="B93" s="5">
        <v>1</v>
      </c>
      <c r="C93" s="5">
        <v>1</v>
      </c>
      <c r="D93" s="5"/>
      <c r="E93" s="30" t="s">
        <v>47</v>
      </c>
      <c r="F93" s="68" t="s">
        <v>52</v>
      </c>
      <c r="G93" s="39">
        <v>3717</v>
      </c>
      <c r="H93" s="39"/>
      <c r="I93" s="39">
        <v>90</v>
      </c>
      <c r="J93" s="39"/>
      <c r="K93" s="39"/>
      <c r="L93" s="56">
        <f t="shared" si="2"/>
        <v>3807</v>
      </c>
      <c r="M93" s="45"/>
    </row>
    <row r="94" spans="1:13" ht="51" customHeight="1" thickBot="1">
      <c r="A94" s="5" t="s">
        <v>589</v>
      </c>
      <c r="B94" s="5">
        <v>1</v>
      </c>
      <c r="C94" s="5">
        <v>1</v>
      </c>
      <c r="D94" s="5"/>
      <c r="E94" s="30" t="s">
        <v>509</v>
      </c>
      <c r="F94" s="68" t="s">
        <v>52</v>
      </c>
      <c r="G94" s="37">
        <v>3388.35</v>
      </c>
      <c r="H94" s="37"/>
      <c r="I94" s="37">
        <v>90</v>
      </c>
      <c r="J94" s="37"/>
      <c r="K94" s="161"/>
      <c r="L94" s="198">
        <f t="shared" si="2"/>
        <v>3478.35</v>
      </c>
      <c r="M94" s="45"/>
    </row>
    <row r="95" spans="1:13" ht="25.5" customHeight="1" thickTop="1">
      <c r="A95" s="126"/>
      <c r="B95" s="122">
        <f>SUM(B88:B94)</f>
        <v>7</v>
      </c>
      <c r="C95" s="122">
        <f>SUM(C88:C94)</f>
        <v>6</v>
      </c>
      <c r="D95" s="122">
        <f>SUM(D88:D94)</f>
        <v>1</v>
      </c>
      <c r="E95" s="127"/>
      <c r="F95" s="122" t="s">
        <v>7</v>
      </c>
      <c r="G95" s="120">
        <f>SUM(G88:G94)</f>
        <v>30519.300000000003</v>
      </c>
      <c r="H95" s="120">
        <f>SUM(H88:H94)</f>
        <v>595</v>
      </c>
      <c r="I95" s="120">
        <f>SUM(I88:I94)</f>
        <v>450</v>
      </c>
      <c r="J95" s="120">
        <f>SUM(J88:J94)</f>
        <v>0</v>
      </c>
      <c r="K95" s="120">
        <f>SUM(K88:K94)</f>
        <v>0</v>
      </c>
      <c r="L95" s="120">
        <f>SUM(L88:L94)</f>
        <v>30374.3</v>
      </c>
      <c r="M95" s="134"/>
    </row>
    <row r="96" spans="1:13" ht="15" customHeight="1">
      <c r="A96" s="273" t="s">
        <v>10</v>
      </c>
      <c r="B96" s="273"/>
      <c r="C96" s="273"/>
      <c r="D96" s="273"/>
      <c r="E96" s="273"/>
      <c r="F96" s="273"/>
      <c r="G96" s="273"/>
      <c r="H96" s="273"/>
      <c r="I96" s="273"/>
      <c r="J96" s="273"/>
      <c r="K96" s="273"/>
      <c r="L96" s="273"/>
      <c r="M96" s="273"/>
    </row>
    <row r="97" spans="1:13" ht="15" customHeight="1">
      <c r="A97" s="273" t="s">
        <v>11</v>
      </c>
      <c r="B97" s="273"/>
      <c r="C97" s="273"/>
      <c r="D97" s="273"/>
      <c r="E97" s="273"/>
      <c r="F97" s="273"/>
      <c r="G97" s="273"/>
      <c r="H97" s="273"/>
      <c r="I97" s="273"/>
      <c r="J97" s="273"/>
      <c r="K97" s="273"/>
      <c r="L97" s="273"/>
      <c r="M97" s="273"/>
    </row>
    <row r="98" spans="1:13" ht="15" customHeight="1">
      <c r="A98" s="273" t="str">
        <f>A3</f>
        <v>Nómina que corresponde a la 1RA (PRIMERA) quincena del mes de DICIEMBRE de 2016.</v>
      </c>
      <c r="B98" s="273"/>
      <c r="C98" s="273"/>
      <c r="D98" s="273"/>
      <c r="E98" s="273"/>
      <c r="F98" s="273"/>
      <c r="G98" s="273"/>
      <c r="H98" s="273"/>
      <c r="I98" s="273"/>
      <c r="J98" s="273"/>
      <c r="K98" s="273"/>
      <c r="L98" s="273"/>
      <c r="M98" s="273"/>
    </row>
    <row r="99" spans="1:13" ht="15" customHeight="1">
      <c r="A99" s="272" t="s">
        <v>443</v>
      </c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</row>
    <row r="100" spans="1:13" ht="24.75" customHeight="1">
      <c r="A100" s="51" t="s">
        <v>8</v>
      </c>
      <c r="B100" s="47" t="s">
        <v>38</v>
      </c>
      <c r="C100" s="47" t="s">
        <v>31</v>
      </c>
      <c r="D100" s="47" t="s">
        <v>32</v>
      </c>
      <c r="E100" s="51" t="s">
        <v>0</v>
      </c>
      <c r="F100" s="51" t="s">
        <v>1</v>
      </c>
      <c r="G100" s="51" t="s">
        <v>2</v>
      </c>
      <c r="H100" s="51" t="s">
        <v>3</v>
      </c>
      <c r="I100" s="51" t="s">
        <v>4</v>
      </c>
      <c r="J100" s="89" t="s">
        <v>104</v>
      </c>
      <c r="K100" s="243" t="s">
        <v>477</v>
      </c>
      <c r="L100" s="51" t="s">
        <v>5</v>
      </c>
      <c r="M100" s="51" t="s">
        <v>6</v>
      </c>
    </row>
    <row r="101" spans="1:13" ht="51" customHeight="1" thickBot="1">
      <c r="A101" s="58" t="s">
        <v>590</v>
      </c>
      <c r="B101" s="58">
        <v>1</v>
      </c>
      <c r="C101" s="58">
        <v>1</v>
      </c>
      <c r="D101" s="58"/>
      <c r="E101" s="70" t="s">
        <v>48</v>
      </c>
      <c r="F101" s="63" t="s">
        <v>55</v>
      </c>
      <c r="G101" s="59">
        <v>5691</v>
      </c>
      <c r="H101" s="59">
        <v>420</v>
      </c>
      <c r="I101" s="59"/>
      <c r="J101" s="59"/>
      <c r="K101" s="59"/>
      <c r="L101" s="59">
        <f>G101-H101+I101</f>
        <v>5271</v>
      </c>
      <c r="M101" s="69"/>
    </row>
    <row r="102" spans="1:13" ht="51" customHeight="1" thickBot="1">
      <c r="A102" s="5" t="s">
        <v>591</v>
      </c>
      <c r="B102" s="8">
        <v>1</v>
      </c>
      <c r="C102" s="8">
        <v>1</v>
      </c>
      <c r="D102" s="8"/>
      <c r="E102" s="252" t="s">
        <v>490</v>
      </c>
      <c r="F102" s="87" t="s">
        <v>499</v>
      </c>
      <c r="G102" s="56">
        <v>3900</v>
      </c>
      <c r="H102" s="56"/>
      <c r="I102" s="56">
        <v>100</v>
      </c>
      <c r="J102" s="56"/>
      <c r="K102" s="56"/>
      <c r="L102" s="56">
        <f>G102+I102</f>
        <v>4000</v>
      </c>
      <c r="M102" s="258"/>
    </row>
    <row r="103" spans="1:13" ht="51" customHeight="1" thickBot="1">
      <c r="A103" s="5" t="s">
        <v>592</v>
      </c>
      <c r="B103" s="5">
        <v>1</v>
      </c>
      <c r="C103" s="5">
        <v>1</v>
      </c>
      <c r="D103" s="5"/>
      <c r="E103" s="30" t="s">
        <v>304</v>
      </c>
      <c r="F103" s="31" t="s">
        <v>74</v>
      </c>
      <c r="G103" s="39">
        <v>2778.3</v>
      </c>
      <c r="H103" s="39"/>
      <c r="I103" s="39">
        <v>154</v>
      </c>
      <c r="J103" s="39"/>
      <c r="K103" s="39"/>
      <c r="L103" s="39">
        <f>G103-H103+I103</f>
        <v>2932.3</v>
      </c>
      <c r="M103" s="45"/>
    </row>
    <row r="104" spans="1:13" ht="51" customHeight="1" thickBot="1">
      <c r="A104" s="5" t="s">
        <v>593</v>
      </c>
      <c r="B104" s="5">
        <v>1</v>
      </c>
      <c r="C104" s="5">
        <v>1</v>
      </c>
      <c r="D104" s="5"/>
      <c r="E104" s="30" t="s">
        <v>303</v>
      </c>
      <c r="F104" s="31" t="s">
        <v>74</v>
      </c>
      <c r="G104" s="39">
        <v>2778.3</v>
      </c>
      <c r="H104" s="39"/>
      <c r="I104" s="39">
        <v>154</v>
      </c>
      <c r="J104" s="39"/>
      <c r="K104" s="39"/>
      <c r="L104" s="39">
        <f>G104-H104+I104</f>
        <v>2932.3</v>
      </c>
      <c r="M104" s="45"/>
    </row>
    <row r="105" spans="1:13" ht="25.5" customHeight="1" thickTop="1">
      <c r="A105" s="126"/>
      <c r="B105" s="122">
        <f>SUM(B101:B104)</f>
        <v>4</v>
      </c>
      <c r="C105" s="122">
        <f>SUM(C101:C104)</f>
        <v>4</v>
      </c>
      <c r="D105" s="122">
        <f>SUM(D101:D104)</f>
        <v>0</v>
      </c>
      <c r="E105" s="127"/>
      <c r="F105" s="122" t="s">
        <v>7</v>
      </c>
      <c r="G105" s="132">
        <f>SUM(G101:G104)</f>
        <v>15147.599999999999</v>
      </c>
      <c r="H105" s="132">
        <f>SUM(H101:H104)</f>
        <v>420</v>
      </c>
      <c r="I105" s="132">
        <f>SUM(I101:I104)</f>
        <v>408</v>
      </c>
      <c r="J105" s="132">
        <f>SUM(J101:J104)</f>
        <v>0</v>
      </c>
      <c r="K105" s="132">
        <f>SUM(K101:K104)</f>
        <v>0</v>
      </c>
      <c r="L105" s="132">
        <f>SUM(L101:L104)</f>
        <v>15135.599999999999</v>
      </c>
      <c r="M105" s="134"/>
    </row>
    <row r="106" spans="1:13" ht="15" customHeight="1">
      <c r="A106" s="273" t="s">
        <v>10</v>
      </c>
      <c r="B106" s="273"/>
      <c r="C106" s="273"/>
      <c r="D106" s="273"/>
      <c r="E106" s="273"/>
      <c r="F106" s="273"/>
      <c r="G106" s="273"/>
      <c r="H106" s="273"/>
      <c r="I106" s="273"/>
      <c r="J106" s="273"/>
      <c r="K106" s="273"/>
      <c r="L106" s="273"/>
      <c r="M106" s="273"/>
    </row>
    <row r="107" spans="1:13" ht="15" customHeight="1">
      <c r="A107" s="273" t="s">
        <v>11</v>
      </c>
      <c r="B107" s="273"/>
      <c r="C107" s="273"/>
      <c r="D107" s="273"/>
      <c r="E107" s="273"/>
      <c r="F107" s="273"/>
      <c r="G107" s="273"/>
      <c r="H107" s="273"/>
      <c r="I107" s="273"/>
      <c r="J107" s="273"/>
      <c r="K107" s="273"/>
      <c r="L107" s="273"/>
      <c r="M107" s="273"/>
    </row>
    <row r="108" spans="1:13" ht="15" customHeight="1">
      <c r="A108" s="273" t="str">
        <f>A3</f>
        <v>Nómina que corresponde a la 1RA (PRIMERA) quincena del mes de DICIEMBRE de 2016.</v>
      </c>
      <c r="B108" s="273"/>
      <c r="C108" s="273"/>
      <c r="D108" s="273"/>
      <c r="E108" s="273"/>
      <c r="F108" s="273"/>
      <c r="G108" s="273"/>
      <c r="H108" s="273"/>
      <c r="I108" s="273"/>
      <c r="J108" s="273"/>
      <c r="K108" s="273"/>
      <c r="L108" s="273"/>
      <c r="M108" s="273"/>
    </row>
    <row r="109" spans="1:13" ht="15" customHeight="1">
      <c r="A109" s="272" t="s">
        <v>444</v>
      </c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</row>
    <row r="110" spans="1:13" ht="24.75" customHeight="1">
      <c r="A110" s="51" t="s">
        <v>8</v>
      </c>
      <c r="B110" s="47" t="s">
        <v>38</v>
      </c>
      <c r="C110" s="47" t="s">
        <v>31</v>
      </c>
      <c r="D110" s="47" t="s">
        <v>32</v>
      </c>
      <c r="E110" s="51" t="s">
        <v>0</v>
      </c>
      <c r="F110" s="51" t="s">
        <v>1</v>
      </c>
      <c r="G110" s="51" t="s">
        <v>2</v>
      </c>
      <c r="H110" s="51" t="s">
        <v>3</v>
      </c>
      <c r="I110" s="51" t="s">
        <v>4</v>
      </c>
      <c r="J110" s="89" t="s">
        <v>104</v>
      </c>
      <c r="K110" s="243" t="s">
        <v>477</v>
      </c>
      <c r="L110" s="51" t="s">
        <v>5</v>
      </c>
      <c r="M110" s="51" t="s">
        <v>6</v>
      </c>
    </row>
    <row r="111" spans="1:13" ht="51" customHeight="1" thickBot="1">
      <c r="A111" s="58" t="s">
        <v>583</v>
      </c>
      <c r="B111" s="58">
        <v>1</v>
      </c>
      <c r="C111" s="58"/>
      <c r="D111" s="58">
        <v>1</v>
      </c>
      <c r="E111" s="74" t="s">
        <v>56</v>
      </c>
      <c r="F111" s="63" t="s">
        <v>55</v>
      </c>
      <c r="G111" s="59">
        <v>7791</v>
      </c>
      <c r="H111" s="59">
        <v>420</v>
      </c>
      <c r="I111" s="59"/>
      <c r="J111" s="59"/>
      <c r="K111" s="59"/>
      <c r="L111" s="59">
        <f aca="true" t="shared" si="3" ref="L111:L117">G111-H111+I111</f>
        <v>7371</v>
      </c>
      <c r="M111" s="69"/>
    </row>
    <row r="112" spans="1:13" ht="51" customHeight="1" thickBot="1">
      <c r="A112" s="5" t="s">
        <v>584</v>
      </c>
      <c r="B112" s="5">
        <v>1</v>
      </c>
      <c r="C112" s="5">
        <v>1</v>
      </c>
      <c r="D112" s="5"/>
      <c r="E112" s="30" t="s">
        <v>57</v>
      </c>
      <c r="F112" s="32" t="s">
        <v>25</v>
      </c>
      <c r="G112" s="39">
        <v>3481.8</v>
      </c>
      <c r="H112" s="36"/>
      <c r="I112" s="36">
        <v>684</v>
      </c>
      <c r="J112" s="36"/>
      <c r="K112" s="36"/>
      <c r="L112" s="36">
        <f t="shared" si="3"/>
        <v>4165.8</v>
      </c>
      <c r="M112" s="45"/>
    </row>
    <row r="113" spans="1:13" ht="51" customHeight="1" thickBot="1">
      <c r="A113" s="5" t="s">
        <v>585</v>
      </c>
      <c r="B113" s="5">
        <v>1</v>
      </c>
      <c r="C113" s="5"/>
      <c r="D113" s="5">
        <v>1</v>
      </c>
      <c r="E113" s="162" t="s">
        <v>436</v>
      </c>
      <c r="F113" s="32" t="s">
        <v>21</v>
      </c>
      <c r="G113" s="36">
        <v>3043.95</v>
      </c>
      <c r="H113" s="36"/>
      <c r="I113" s="36">
        <v>56.05</v>
      </c>
      <c r="J113" s="39"/>
      <c r="K113" s="39"/>
      <c r="L113" s="39">
        <f>G113-H113+I113</f>
        <v>3100</v>
      </c>
      <c r="M113" s="45"/>
    </row>
    <row r="114" spans="1:13" ht="51" customHeight="1" thickBot="1">
      <c r="A114" s="5" t="s">
        <v>586</v>
      </c>
      <c r="B114" s="5">
        <v>1</v>
      </c>
      <c r="C114" s="5"/>
      <c r="D114" s="5">
        <v>1</v>
      </c>
      <c r="E114" s="30" t="s">
        <v>59</v>
      </c>
      <c r="F114" s="32" t="s">
        <v>61</v>
      </c>
      <c r="G114" s="39">
        <v>2472.75</v>
      </c>
      <c r="H114" s="39"/>
      <c r="I114" s="39">
        <v>142</v>
      </c>
      <c r="J114" s="39"/>
      <c r="K114" s="39"/>
      <c r="L114" s="36">
        <f t="shared" si="3"/>
        <v>2614.75</v>
      </c>
      <c r="M114" s="45"/>
    </row>
    <row r="115" spans="1:13" s="5" customFormat="1" ht="51" customHeight="1" thickBot="1">
      <c r="A115" s="5" t="s">
        <v>587</v>
      </c>
      <c r="B115" s="5">
        <v>1</v>
      </c>
      <c r="C115" s="5">
        <v>1</v>
      </c>
      <c r="E115" s="30" t="s">
        <v>307</v>
      </c>
      <c r="F115" s="31" t="s">
        <v>52</v>
      </c>
      <c r="G115" s="36">
        <v>3043.95</v>
      </c>
      <c r="H115" s="36"/>
      <c r="I115" s="36">
        <v>111</v>
      </c>
      <c r="J115" s="36"/>
      <c r="K115" s="36"/>
      <c r="L115" s="36">
        <f t="shared" si="3"/>
        <v>3154.95</v>
      </c>
      <c r="M115" s="167"/>
    </row>
    <row r="116" spans="1:13" ht="51" customHeight="1" thickBot="1">
      <c r="A116" s="5" t="s">
        <v>588</v>
      </c>
      <c r="B116" s="5">
        <v>1</v>
      </c>
      <c r="C116" s="5">
        <v>1</v>
      </c>
      <c r="D116" s="5"/>
      <c r="E116" s="30" t="s">
        <v>229</v>
      </c>
      <c r="F116" s="31" t="s">
        <v>228</v>
      </c>
      <c r="G116" s="39">
        <v>1550.85</v>
      </c>
      <c r="H116" s="39"/>
      <c r="I116" s="39">
        <v>167</v>
      </c>
      <c r="J116" s="39"/>
      <c r="K116" s="39"/>
      <c r="L116" s="39">
        <f t="shared" si="3"/>
        <v>1717.85</v>
      </c>
      <c r="M116" s="45"/>
    </row>
    <row r="117" spans="1:13" ht="51" customHeight="1" thickBot="1">
      <c r="A117" s="5" t="s">
        <v>589</v>
      </c>
      <c r="B117" s="5">
        <v>1</v>
      </c>
      <c r="C117" s="5">
        <v>1</v>
      </c>
      <c r="D117" s="5"/>
      <c r="E117" s="30" t="s">
        <v>507</v>
      </c>
      <c r="F117" s="31" t="s">
        <v>61</v>
      </c>
      <c r="G117" s="39">
        <v>2690</v>
      </c>
      <c r="H117" s="39"/>
      <c r="I117" s="39">
        <v>110</v>
      </c>
      <c r="J117" s="39"/>
      <c r="K117" s="39"/>
      <c r="L117" s="39">
        <f t="shared" si="3"/>
        <v>2800</v>
      </c>
      <c r="M117" s="45"/>
    </row>
    <row r="118" spans="1:13" ht="25.5" customHeight="1">
      <c r="A118" s="126"/>
      <c r="B118" s="122">
        <f>SUM(B111:B117)</f>
        <v>7</v>
      </c>
      <c r="C118" s="122">
        <f>SUM(C111:C117)</f>
        <v>4</v>
      </c>
      <c r="D118" s="122">
        <f>SUM(D111:D116)</f>
        <v>3</v>
      </c>
      <c r="E118" s="127"/>
      <c r="F118" s="122" t="s">
        <v>7</v>
      </c>
      <c r="G118" s="120">
        <f>SUM(G111:G117)</f>
        <v>24074.3</v>
      </c>
      <c r="H118" s="120">
        <f>SUM(H111:H116)</f>
        <v>420</v>
      </c>
      <c r="I118" s="120">
        <f>SUM(I111:I117)</f>
        <v>1270.05</v>
      </c>
      <c r="J118" s="120">
        <f>SUM(J111:J116)</f>
        <v>0</v>
      </c>
      <c r="K118" s="120">
        <f>SUM(K111:K116)</f>
        <v>0</v>
      </c>
      <c r="L118" s="120">
        <f>SUM(L111:L117)</f>
        <v>24924.35</v>
      </c>
      <c r="M118" s="134"/>
    </row>
    <row r="119" spans="1:13" ht="15" customHeight="1">
      <c r="A119" s="273" t="s">
        <v>508</v>
      </c>
      <c r="B119" s="273"/>
      <c r="C119" s="273"/>
      <c r="D119" s="273"/>
      <c r="E119" s="273"/>
      <c r="F119" s="273"/>
      <c r="G119" s="273"/>
      <c r="H119" s="273"/>
      <c r="I119" s="273"/>
      <c r="J119" s="273"/>
      <c r="K119" s="273"/>
      <c r="L119" s="273"/>
      <c r="M119" s="273"/>
    </row>
    <row r="120" spans="1:13" ht="15" customHeight="1">
      <c r="A120" s="273" t="s">
        <v>11</v>
      </c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  <c r="L120" s="273"/>
      <c r="M120" s="273"/>
    </row>
    <row r="121" spans="1:13" ht="15" customHeight="1">
      <c r="A121" s="273" t="str">
        <f>A3</f>
        <v>Nómina que corresponde a la 1RA (PRIMERA) quincena del mes de DICIEMBRE de 2016.</v>
      </c>
      <c r="B121" s="273"/>
      <c r="C121" s="273"/>
      <c r="D121" s="273"/>
      <c r="E121" s="273"/>
      <c r="F121" s="273"/>
      <c r="G121" s="273"/>
      <c r="H121" s="273"/>
      <c r="I121" s="273"/>
      <c r="J121" s="273"/>
      <c r="K121" s="273"/>
      <c r="L121" s="273"/>
      <c r="M121" s="273"/>
    </row>
    <row r="122" spans="1:13" ht="15" customHeight="1">
      <c r="A122" s="272" t="s">
        <v>445</v>
      </c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</row>
    <row r="123" spans="1:13" ht="24.75" customHeight="1">
      <c r="A123" s="51" t="s">
        <v>8</v>
      </c>
      <c r="B123" s="47" t="s">
        <v>38</v>
      </c>
      <c r="C123" s="47" t="s">
        <v>31</v>
      </c>
      <c r="D123" s="47" t="s">
        <v>32</v>
      </c>
      <c r="E123" s="51" t="s">
        <v>0</v>
      </c>
      <c r="F123" s="51" t="s">
        <v>1</v>
      </c>
      <c r="G123" s="51" t="s">
        <v>2</v>
      </c>
      <c r="H123" s="51" t="s">
        <v>3</v>
      </c>
      <c r="I123" s="51" t="s">
        <v>4</v>
      </c>
      <c r="J123" s="89" t="s">
        <v>104</v>
      </c>
      <c r="K123" s="243" t="s">
        <v>477</v>
      </c>
      <c r="L123" s="51" t="s">
        <v>5</v>
      </c>
      <c r="M123" s="51" t="s">
        <v>6</v>
      </c>
    </row>
    <row r="124" spans="1:13" ht="51" customHeight="1" thickBot="1">
      <c r="A124" s="58" t="s">
        <v>594</v>
      </c>
      <c r="B124" s="58">
        <v>1</v>
      </c>
      <c r="C124" s="58">
        <v>1</v>
      </c>
      <c r="D124" s="58"/>
      <c r="E124" s="62" t="s">
        <v>62</v>
      </c>
      <c r="F124" s="63" t="s">
        <v>55</v>
      </c>
      <c r="G124" s="59">
        <v>6232.8</v>
      </c>
      <c r="H124" s="59">
        <v>420</v>
      </c>
      <c r="I124" s="59"/>
      <c r="J124" s="59"/>
      <c r="K124" s="59"/>
      <c r="L124" s="59">
        <f>G124-H124+I124</f>
        <v>5812.8</v>
      </c>
      <c r="M124" s="71"/>
    </row>
    <row r="125" spans="1:13" ht="51" customHeight="1" thickBot="1">
      <c r="A125" s="5" t="s">
        <v>595</v>
      </c>
      <c r="B125" s="5">
        <v>1</v>
      </c>
      <c r="C125" s="5">
        <v>1</v>
      </c>
      <c r="D125" s="5"/>
      <c r="E125" s="30" t="s">
        <v>63</v>
      </c>
      <c r="F125" s="32" t="s">
        <v>64</v>
      </c>
      <c r="G125" s="39">
        <v>3332.7</v>
      </c>
      <c r="H125" s="36"/>
      <c r="I125" s="36">
        <v>90</v>
      </c>
      <c r="J125" s="36"/>
      <c r="K125" s="36"/>
      <c r="L125" s="36">
        <f>G125-H125+I125</f>
        <v>3422.7</v>
      </c>
      <c r="M125" s="45"/>
    </row>
    <row r="126" spans="1:13" ht="25.5" customHeight="1" thickTop="1">
      <c r="A126" s="126"/>
      <c r="B126" s="122">
        <f>SUM(B124:B125)</f>
        <v>2</v>
      </c>
      <c r="C126" s="122">
        <f>SUM(C124:C125)</f>
        <v>2</v>
      </c>
      <c r="D126" s="122">
        <f>SUM(D124:D125)</f>
        <v>0</v>
      </c>
      <c r="E126" s="135"/>
      <c r="F126" s="122" t="s">
        <v>7</v>
      </c>
      <c r="G126" s="132">
        <f>SUM(G124:G125)</f>
        <v>9565.5</v>
      </c>
      <c r="H126" s="132">
        <f>SUM(H124:H125)</f>
        <v>420</v>
      </c>
      <c r="I126" s="132">
        <f>SUM(I124:I125)</f>
        <v>90</v>
      </c>
      <c r="J126" s="132">
        <f>SUM(J124:J125)</f>
        <v>0</v>
      </c>
      <c r="K126" s="132">
        <f>SUM(K124:K125)</f>
        <v>0</v>
      </c>
      <c r="L126" s="132">
        <f>SUM(L124:L125)</f>
        <v>9235.5</v>
      </c>
      <c r="M126" s="134"/>
    </row>
    <row r="127" spans="1:13" ht="15" customHeight="1">
      <c r="A127" s="273" t="s">
        <v>10</v>
      </c>
      <c r="B127" s="273"/>
      <c r="C127" s="273"/>
      <c r="D127" s="273"/>
      <c r="E127" s="273"/>
      <c r="F127" s="273"/>
      <c r="G127" s="273"/>
      <c r="H127" s="273"/>
      <c r="I127" s="273"/>
      <c r="J127" s="273"/>
      <c r="K127" s="273"/>
      <c r="L127" s="273"/>
      <c r="M127" s="273"/>
    </row>
    <row r="128" spans="1:13" ht="15" customHeight="1">
      <c r="A128" s="273" t="s">
        <v>11</v>
      </c>
      <c r="B128" s="273"/>
      <c r="C128" s="273"/>
      <c r="D128" s="273"/>
      <c r="E128" s="273"/>
      <c r="F128" s="273"/>
      <c r="G128" s="273"/>
      <c r="H128" s="273"/>
      <c r="I128" s="273"/>
      <c r="J128" s="273"/>
      <c r="K128" s="273"/>
      <c r="L128" s="273"/>
      <c r="M128" s="273"/>
    </row>
    <row r="129" spans="1:13" ht="15" customHeight="1">
      <c r="A129" s="273" t="str">
        <f>A3</f>
        <v>Nómina que corresponde a la 1RA (PRIMERA) quincena del mes de DICIEMBRE de 2016.</v>
      </c>
      <c r="B129" s="273"/>
      <c r="C129" s="273"/>
      <c r="D129" s="273"/>
      <c r="E129" s="273"/>
      <c r="F129" s="273"/>
      <c r="G129" s="273"/>
      <c r="H129" s="273"/>
      <c r="I129" s="273"/>
      <c r="J129" s="273"/>
      <c r="K129" s="273"/>
      <c r="L129" s="273"/>
      <c r="M129" s="273"/>
    </row>
    <row r="130" spans="1:13" ht="15" customHeight="1">
      <c r="A130" s="272" t="s">
        <v>446</v>
      </c>
      <c r="B130" s="272"/>
      <c r="C130" s="272"/>
      <c r="D130" s="272"/>
      <c r="E130" s="272"/>
      <c r="F130" s="272"/>
      <c r="G130" s="272"/>
      <c r="H130" s="272"/>
      <c r="I130" s="272"/>
      <c r="J130" s="272"/>
      <c r="K130" s="272"/>
      <c r="L130" s="272"/>
      <c r="M130" s="272"/>
    </row>
    <row r="131" spans="1:13" ht="24.75" customHeight="1">
      <c r="A131" s="51" t="s">
        <v>8</v>
      </c>
      <c r="B131" s="47" t="s">
        <v>38</v>
      </c>
      <c r="C131" s="47" t="s">
        <v>31</v>
      </c>
      <c r="D131" s="47" t="s">
        <v>32</v>
      </c>
      <c r="E131" s="51" t="s">
        <v>0</v>
      </c>
      <c r="F131" s="51" t="s">
        <v>1</v>
      </c>
      <c r="G131" s="51" t="s">
        <v>2</v>
      </c>
      <c r="H131" s="51" t="s">
        <v>3</v>
      </c>
      <c r="I131" s="51" t="s">
        <v>4</v>
      </c>
      <c r="J131" s="89" t="s">
        <v>104</v>
      </c>
      <c r="K131" s="243" t="s">
        <v>477</v>
      </c>
      <c r="L131" s="51" t="s">
        <v>5</v>
      </c>
      <c r="M131" s="51" t="s">
        <v>6</v>
      </c>
    </row>
    <row r="132" spans="1:13" ht="51" customHeight="1" thickBot="1">
      <c r="A132" s="58" t="s">
        <v>596</v>
      </c>
      <c r="B132" s="58">
        <v>1</v>
      </c>
      <c r="C132" s="58">
        <v>1</v>
      </c>
      <c r="D132" s="58"/>
      <c r="E132" s="70" t="s">
        <v>65</v>
      </c>
      <c r="F132" s="63" t="s">
        <v>55</v>
      </c>
      <c r="G132" s="59">
        <v>7791</v>
      </c>
      <c r="H132" s="59">
        <v>420</v>
      </c>
      <c r="I132" s="59"/>
      <c r="J132" s="59"/>
      <c r="K132" s="59"/>
      <c r="L132" s="59">
        <f>G132-H132+I132</f>
        <v>7371</v>
      </c>
      <c r="M132" s="72"/>
    </row>
    <row r="133" spans="1:13" ht="51" customHeight="1" thickBot="1">
      <c r="A133" s="5" t="s">
        <v>597</v>
      </c>
      <c r="B133" s="5">
        <v>1</v>
      </c>
      <c r="C133" s="5">
        <v>1</v>
      </c>
      <c r="D133" s="5"/>
      <c r="E133" s="30" t="s">
        <v>299</v>
      </c>
      <c r="F133" s="31" t="s">
        <v>300</v>
      </c>
      <c r="G133" s="39">
        <v>5691</v>
      </c>
      <c r="H133" s="39">
        <v>420</v>
      </c>
      <c r="I133" s="39"/>
      <c r="J133" s="39"/>
      <c r="K133" s="39"/>
      <c r="L133" s="39">
        <f>G133-H133+I133</f>
        <v>5271</v>
      </c>
      <c r="M133" s="73"/>
    </row>
    <row r="134" spans="1:13" ht="51" customHeight="1" thickBot="1">
      <c r="A134" s="5" t="s">
        <v>598</v>
      </c>
      <c r="B134" s="5">
        <v>1</v>
      </c>
      <c r="C134" s="5"/>
      <c r="D134" s="5">
        <v>1</v>
      </c>
      <c r="E134" s="30" t="s">
        <v>219</v>
      </c>
      <c r="F134" s="31" t="s">
        <v>220</v>
      </c>
      <c r="G134" s="39">
        <v>4647.3</v>
      </c>
      <c r="H134" s="39">
        <v>175</v>
      </c>
      <c r="I134" s="39"/>
      <c r="J134" s="39"/>
      <c r="K134" s="39"/>
      <c r="L134" s="39">
        <f>G134-H134+I134</f>
        <v>4472.3</v>
      </c>
      <c r="M134" s="73"/>
    </row>
    <row r="135" spans="1:13" ht="51" customHeight="1" thickBot="1">
      <c r="A135" s="5" t="s">
        <v>599</v>
      </c>
      <c r="B135" s="5">
        <v>1</v>
      </c>
      <c r="C135" s="5"/>
      <c r="D135" s="5">
        <v>1</v>
      </c>
      <c r="E135" s="30" t="s">
        <v>269</v>
      </c>
      <c r="F135" s="35" t="s">
        <v>9</v>
      </c>
      <c r="G135" s="39">
        <v>3141.6</v>
      </c>
      <c r="H135" s="39"/>
      <c r="I135" s="39">
        <v>111</v>
      </c>
      <c r="J135" s="53"/>
      <c r="K135" s="53"/>
      <c r="L135" s="39">
        <f>G135-H135+I135</f>
        <v>3252.6</v>
      </c>
      <c r="M135" s="73"/>
    </row>
    <row r="136" spans="1:13" ht="51" customHeight="1" thickBot="1">
      <c r="A136" s="5" t="s">
        <v>600</v>
      </c>
      <c r="B136" s="5">
        <v>1</v>
      </c>
      <c r="C136" s="5">
        <v>1</v>
      </c>
      <c r="D136" s="5"/>
      <c r="E136" s="30" t="s">
        <v>421</v>
      </c>
      <c r="F136" s="35" t="s">
        <v>267</v>
      </c>
      <c r="G136" s="161">
        <v>3849.3</v>
      </c>
      <c r="H136" s="161"/>
      <c r="I136" s="161">
        <v>90</v>
      </c>
      <c r="J136" s="188"/>
      <c r="K136" s="188"/>
      <c r="L136" s="161">
        <f>G136-H136+I136</f>
        <v>3939.3</v>
      </c>
      <c r="M136" s="73"/>
    </row>
    <row r="137" spans="1:13" ht="25.5" customHeight="1" thickTop="1">
      <c r="A137" s="126"/>
      <c r="B137" s="122">
        <f>SUM(B132:B136)</f>
        <v>5</v>
      </c>
      <c r="C137" s="122">
        <f>SUM(C132:C136)</f>
        <v>3</v>
      </c>
      <c r="D137" s="122">
        <f>SUM(D132:D136)</f>
        <v>2</v>
      </c>
      <c r="E137" s="127"/>
      <c r="F137" s="122" t="s">
        <v>7</v>
      </c>
      <c r="G137" s="120">
        <f>SUM(G132:G136)</f>
        <v>25120.199999999997</v>
      </c>
      <c r="H137" s="120">
        <f>SUM(H132:H136)</f>
        <v>1015</v>
      </c>
      <c r="I137" s="120">
        <f>SUM(I132:I136)</f>
        <v>201</v>
      </c>
      <c r="J137" s="120">
        <f>SUM(J132:J136)</f>
        <v>0</v>
      </c>
      <c r="K137" s="120">
        <f>SUM(K132:K136)</f>
        <v>0</v>
      </c>
      <c r="L137" s="120">
        <f>SUM(L132:L136)</f>
        <v>24306.199999999997</v>
      </c>
      <c r="M137" s="134"/>
    </row>
    <row r="138" spans="1:13" ht="15" customHeight="1">
      <c r="A138" s="273" t="s">
        <v>10</v>
      </c>
      <c r="B138" s="273"/>
      <c r="C138" s="273"/>
      <c r="D138" s="273"/>
      <c r="E138" s="273"/>
      <c r="F138" s="273"/>
      <c r="G138" s="273"/>
      <c r="H138" s="273"/>
      <c r="I138" s="273"/>
      <c r="J138" s="273"/>
      <c r="K138" s="273"/>
      <c r="L138" s="273"/>
      <c r="M138" s="273"/>
    </row>
    <row r="139" spans="1:13" ht="15" customHeight="1">
      <c r="A139" s="273" t="s">
        <v>11</v>
      </c>
      <c r="B139" s="273"/>
      <c r="C139" s="273"/>
      <c r="D139" s="273"/>
      <c r="E139" s="273"/>
      <c r="F139" s="273"/>
      <c r="G139" s="273"/>
      <c r="H139" s="273"/>
      <c r="I139" s="273"/>
      <c r="J139" s="273"/>
      <c r="K139" s="273"/>
      <c r="L139" s="273"/>
      <c r="M139" s="273"/>
    </row>
    <row r="140" spans="1:13" ht="15" customHeight="1">
      <c r="A140" s="273" t="str">
        <f>A3</f>
        <v>Nómina que corresponde a la 1RA (PRIMERA) quincena del mes de DICIEMBRE de 2016.</v>
      </c>
      <c r="B140" s="273"/>
      <c r="C140" s="273"/>
      <c r="D140" s="273"/>
      <c r="E140" s="273"/>
      <c r="F140" s="273"/>
      <c r="G140" s="273"/>
      <c r="H140" s="273"/>
      <c r="I140" s="273"/>
      <c r="J140" s="273"/>
      <c r="K140" s="273"/>
      <c r="L140" s="273"/>
      <c r="M140" s="273"/>
    </row>
    <row r="141" spans="1:13" ht="15" customHeight="1">
      <c r="A141" s="272" t="s">
        <v>447</v>
      </c>
      <c r="B141" s="272"/>
      <c r="C141" s="272"/>
      <c r="D141" s="272"/>
      <c r="E141" s="272"/>
      <c r="F141" s="272"/>
      <c r="G141" s="272"/>
      <c r="H141" s="272"/>
      <c r="I141" s="272"/>
      <c r="J141" s="272"/>
      <c r="K141" s="272"/>
      <c r="L141" s="272"/>
      <c r="M141" s="272"/>
    </row>
    <row r="142" spans="1:13" ht="24.75" customHeight="1">
      <c r="A142" s="51" t="s">
        <v>8</v>
      </c>
      <c r="B142" s="47" t="s">
        <v>38</v>
      </c>
      <c r="C142" s="47" t="s">
        <v>31</v>
      </c>
      <c r="D142" s="47" t="s">
        <v>32</v>
      </c>
      <c r="E142" s="51" t="s">
        <v>0</v>
      </c>
      <c r="F142" s="51" t="s">
        <v>1</v>
      </c>
      <c r="G142" s="51" t="s">
        <v>2</v>
      </c>
      <c r="H142" s="51" t="s">
        <v>3</v>
      </c>
      <c r="I142" s="51" t="s">
        <v>4</v>
      </c>
      <c r="J142" s="89" t="s">
        <v>104</v>
      </c>
      <c r="K142" s="243" t="s">
        <v>477</v>
      </c>
      <c r="L142" s="51" t="s">
        <v>5</v>
      </c>
      <c r="M142" s="51" t="s">
        <v>6</v>
      </c>
    </row>
    <row r="143" spans="1:13" ht="51" customHeight="1" thickBot="1">
      <c r="A143" s="58" t="s">
        <v>601</v>
      </c>
      <c r="B143" s="58">
        <v>1</v>
      </c>
      <c r="C143" s="58"/>
      <c r="D143" s="58">
        <v>1</v>
      </c>
      <c r="E143" s="74" t="s">
        <v>66</v>
      </c>
      <c r="F143" s="63" t="s">
        <v>55</v>
      </c>
      <c r="G143" s="59">
        <v>7791</v>
      </c>
      <c r="H143" s="59">
        <v>420</v>
      </c>
      <c r="I143" s="59"/>
      <c r="J143" s="59"/>
      <c r="K143" s="59"/>
      <c r="L143" s="59">
        <f>G143-H143+I143</f>
        <v>7371</v>
      </c>
      <c r="M143" s="69"/>
    </row>
    <row r="144" spans="1:13" ht="51" customHeight="1" thickBot="1">
      <c r="A144" s="5" t="s">
        <v>602</v>
      </c>
      <c r="B144" s="5">
        <v>1</v>
      </c>
      <c r="C144" s="5"/>
      <c r="D144" s="5">
        <v>1</v>
      </c>
      <c r="E144" s="30" t="s">
        <v>68</v>
      </c>
      <c r="F144" s="32" t="s">
        <v>21</v>
      </c>
      <c r="G144" s="39">
        <v>4647.3</v>
      </c>
      <c r="H144" s="39">
        <v>175</v>
      </c>
      <c r="I144" s="39"/>
      <c r="J144" s="39"/>
      <c r="K144" s="39"/>
      <c r="L144" s="39">
        <f>G144-H144+I144</f>
        <v>4472.3</v>
      </c>
      <c r="M144" s="45"/>
    </row>
    <row r="145" spans="1:13" ht="51" customHeight="1" thickBot="1">
      <c r="A145" s="5" t="s">
        <v>603</v>
      </c>
      <c r="B145" s="5">
        <v>1</v>
      </c>
      <c r="C145" s="5">
        <v>1</v>
      </c>
      <c r="D145" s="5"/>
      <c r="E145" s="30" t="s">
        <v>222</v>
      </c>
      <c r="F145" s="31" t="s">
        <v>67</v>
      </c>
      <c r="G145" s="39">
        <v>4841.55</v>
      </c>
      <c r="H145" s="39">
        <v>175</v>
      </c>
      <c r="I145" s="39"/>
      <c r="J145" s="39"/>
      <c r="K145" s="39"/>
      <c r="L145" s="39">
        <f>G145-H145+I145</f>
        <v>4666.55</v>
      </c>
      <c r="M145" s="45"/>
    </row>
    <row r="146" spans="1:13" ht="51" customHeight="1" thickBot="1">
      <c r="A146" s="5" t="s">
        <v>604</v>
      </c>
      <c r="B146" s="5">
        <v>1</v>
      </c>
      <c r="C146" s="5">
        <v>1</v>
      </c>
      <c r="D146" s="5"/>
      <c r="E146" s="30" t="s">
        <v>306</v>
      </c>
      <c r="F146" s="31" t="s">
        <v>300</v>
      </c>
      <c r="G146" s="39">
        <v>3584.7</v>
      </c>
      <c r="H146" s="39"/>
      <c r="I146" s="39">
        <v>111</v>
      </c>
      <c r="J146" s="39"/>
      <c r="K146" s="39"/>
      <c r="L146" s="39">
        <f>G146-H146+I146</f>
        <v>3695.7</v>
      </c>
      <c r="M146" s="45"/>
    </row>
    <row r="147" spans="1:13" ht="51" customHeight="1" thickBot="1">
      <c r="A147" s="5" t="s">
        <v>605</v>
      </c>
      <c r="B147" s="5">
        <v>1</v>
      </c>
      <c r="C147" s="5"/>
      <c r="D147" s="5">
        <v>1</v>
      </c>
      <c r="E147" s="30" t="s">
        <v>349</v>
      </c>
      <c r="F147" s="31" t="s">
        <v>21</v>
      </c>
      <c r="G147" s="36">
        <v>3890</v>
      </c>
      <c r="H147" s="36"/>
      <c r="I147" s="36">
        <v>110</v>
      </c>
      <c r="J147" s="39"/>
      <c r="K147" s="39"/>
      <c r="L147" s="39">
        <f>G147-H147+I147</f>
        <v>4000</v>
      </c>
      <c r="M147" s="45"/>
    </row>
    <row r="148" spans="1:13" ht="25.5" customHeight="1">
      <c r="A148" s="126"/>
      <c r="B148" s="122">
        <f>SUM(B143:B146)</f>
        <v>4</v>
      </c>
      <c r="C148" s="122">
        <f>SUM(C143:C146)</f>
        <v>2</v>
      </c>
      <c r="D148" s="122">
        <f>SUM(D143:D146)</f>
        <v>2</v>
      </c>
      <c r="E148" s="127"/>
      <c r="F148" s="122" t="s">
        <v>7</v>
      </c>
      <c r="G148" s="120">
        <f>SUM(G143:G147)</f>
        <v>24754.55</v>
      </c>
      <c r="H148" s="120">
        <f>SUM(H143:H147)</f>
        <v>770</v>
      </c>
      <c r="I148" s="120">
        <f>SUM(I143:I147)</f>
        <v>221</v>
      </c>
      <c r="J148" s="120">
        <f>SUM(J143:J147)</f>
        <v>0</v>
      </c>
      <c r="K148" s="120">
        <f>SUM(K143:K147)</f>
        <v>0</v>
      </c>
      <c r="L148" s="120">
        <f>SUM(L143:L147)</f>
        <v>24205.55</v>
      </c>
      <c r="M148" s="134"/>
    </row>
    <row r="149" spans="1:13" ht="15" customHeight="1">
      <c r="A149" s="273" t="s">
        <v>10</v>
      </c>
      <c r="B149" s="273"/>
      <c r="C149" s="273"/>
      <c r="D149" s="273"/>
      <c r="E149" s="273"/>
      <c r="F149" s="273"/>
      <c r="G149" s="273"/>
      <c r="H149" s="273"/>
      <c r="I149" s="273"/>
      <c r="J149" s="273"/>
      <c r="K149" s="273"/>
      <c r="L149" s="273"/>
      <c r="M149" s="273"/>
    </row>
    <row r="150" spans="1:13" ht="15" customHeight="1">
      <c r="A150" s="273" t="s">
        <v>11</v>
      </c>
      <c r="B150" s="273"/>
      <c r="C150" s="273"/>
      <c r="D150" s="273"/>
      <c r="E150" s="273"/>
      <c r="F150" s="273"/>
      <c r="G150" s="273"/>
      <c r="H150" s="273"/>
      <c r="I150" s="273"/>
      <c r="J150" s="273"/>
      <c r="K150" s="273"/>
      <c r="L150" s="273"/>
      <c r="M150" s="273"/>
    </row>
    <row r="151" spans="1:13" ht="15" customHeight="1">
      <c r="A151" s="273" t="str">
        <f>A3</f>
        <v>Nómina que corresponde a la 1RA (PRIMERA) quincena del mes de DICIEMBRE de 2016.</v>
      </c>
      <c r="B151" s="273"/>
      <c r="C151" s="273"/>
      <c r="D151" s="273"/>
      <c r="E151" s="273"/>
      <c r="F151" s="273"/>
      <c r="G151" s="273"/>
      <c r="H151" s="273"/>
      <c r="I151" s="273"/>
      <c r="J151" s="273"/>
      <c r="K151" s="273"/>
      <c r="L151" s="273"/>
      <c r="M151" s="273"/>
    </row>
    <row r="152" spans="1:13" ht="15" customHeight="1">
      <c r="A152" s="272" t="s">
        <v>448</v>
      </c>
      <c r="B152" s="272"/>
      <c r="C152" s="272"/>
      <c r="D152" s="272"/>
      <c r="E152" s="272"/>
      <c r="F152" s="272"/>
      <c r="G152" s="272"/>
      <c r="H152" s="272"/>
      <c r="I152" s="272"/>
      <c r="J152" s="272"/>
      <c r="K152" s="272"/>
      <c r="L152" s="272"/>
      <c r="M152" s="272"/>
    </row>
    <row r="153" spans="1:13" ht="25.5" customHeight="1">
      <c r="A153" s="51" t="s">
        <v>8</v>
      </c>
      <c r="B153" s="47" t="s">
        <v>38</v>
      </c>
      <c r="C153" s="47" t="s">
        <v>31</v>
      </c>
      <c r="D153" s="47" t="s">
        <v>32</v>
      </c>
      <c r="E153" s="51" t="s">
        <v>0</v>
      </c>
      <c r="F153" s="51" t="s">
        <v>1</v>
      </c>
      <c r="G153" s="51" t="s">
        <v>2</v>
      </c>
      <c r="H153" s="51" t="s">
        <v>3</v>
      </c>
      <c r="I153" s="51" t="s">
        <v>4</v>
      </c>
      <c r="J153" s="89" t="s">
        <v>104</v>
      </c>
      <c r="K153" s="243" t="s">
        <v>477</v>
      </c>
      <c r="L153" s="51" t="s">
        <v>5</v>
      </c>
      <c r="M153" s="51" t="s">
        <v>6</v>
      </c>
    </row>
    <row r="154" spans="1:13" ht="51" customHeight="1" thickBot="1">
      <c r="A154" s="58" t="s">
        <v>606</v>
      </c>
      <c r="B154" s="58">
        <v>1</v>
      </c>
      <c r="C154" s="58">
        <v>1</v>
      </c>
      <c r="D154" s="58"/>
      <c r="E154" s="74" t="s">
        <v>69</v>
      </c>
      <c r="F154" s="63" t="s">
        <v>55</v>
      </c>
      <c r="G154" s="59">
        <v>7791</v>
      </c>
      <c r="H154" s="59">
        <v>420</v>
      </c>
      <c r="I154" s="59"/>
      <c r="J154" s="59"/>
      <c r="K154" s="59"/>
      <c r="L154" s="59">
        <f>G154-H154+I154+J154+K154</f>
        <v>7371</v>
      </c>
      <c r="M154" s="69"/>
    </row>
    <row r="155" spans="1:13" ht="51" customHeight="1" thickBot="1">
      <c r="A155" s="5" t="s">
        <v>607</v>
      </c>
      <c r="B155" s="5">
        <v>1</v>
      </c>
      <c r="C155" s="5"/>
      <c r="D155" s="5">
        <v>1</v>
      </c>
      <c r="E155" s="52" t="s">
        <v>85</v>
      </c>
      <c r="F155" s="35" t="s">
        <v>21</v>
      </c>
      <c r="G155" s="39">
        <v>3099.6</v>
      </c>
      <c r="H155" s="39"/>
      <c r="I155" s="39">
        <v>111</v>
      </c>
      <c r="J155" s="39"/>
      <c r="K155" s="39"/>
      <c r="L155" s="36">
        <f>G155-H155+I155+J155+K155</f>
        <v>3210.6</v>
      </c>
      <c r="M155" s="45"/>
    </row>
    <row r="156" spans="1:13" ht="51" customHeight="1" thickBot="1">
      <c r="A156" s="5" t="s">
        <v>608</v>
      </c>
      <c r="B156" s="5">
        <v>1</v>
      </c>
      <c r="C156" s="5">
        <v>1</v>
      </c>
      <c r="D156" s="5"/>
      <c r="E156" s="30" t="s">
        <v>114</v>
      </c>
      <c r="F156" s="35" t="s">
        <v>119</v>
      </c>
      <c r="G156" s="39">
        <v>4656.75</v>
      </c>
      <c r="H156" s="39">
        <v>435</v>
      </c>
      <c r="I156" s="39"/>
      <c r="J156" s="39"/>
      <c r="K156" s="39"/>
      <c r="L156" s="36">
        <f>G156-H156+I156+J156+K156</f>
        <v>4221.75</v>
      </c>
      <c r="M156" s="45"/>
    </row>
    <row r="157" spans="1:13" ht="51" customHeight="1" thickBot="1">
      <c r="A157" s="5" t="s">
        <v>609</v>
      </c>
      <c r="B157" s="5">
        <v>1</v>
      </c>
      <c r="C157" s="5">
        <v>1</v>
      </c>
      <c r="D157" s="5"/>
      <c r="E157" s="52" t="s">
        <v>115</v>
      </c>
      <c r="F157" s="35" t="s">
        <v>119</v>
      </c>
      <c r="G157" s="43">
        <v>4174.8</v>
      </c>
      <c r="H157" s="97"/>
      <c r="I157" s="43">
        <v>90</v>
      </c>
      <c r="J157" s="43"/>
      <c r="K157" s="43"/>
      <c r="L157" s="36">
        <f>G157-H157+I157+J157+K157</f>
        <v>4264.8</v>
      </c>
      <c r="M157" s="45"/>
    </row>
    <row r="158" spans="1:13" ht="51" customHeight="1" thickBot="1">
      <c r="A158" s="13" t="s">
        <v>610</v>
      </c>
      <c r="B158" s="13">
        <v>1</v>
      </c>
      <c r="C158" s="13">
        <v>1</v>
      </c>
      <c r="D158" s="13"/>
      <c r="E158" s="94" t="s">
        <v>116</v>
      </c>
      <c r="F158" s="35" t="s">
        <v>119</v>
      </c>
      <c r="G158" s="98">
        <v>4174.8</v>
      </c>
      <c r="H158" s="97"/>
      <c r="I158" s="98">
        <v>90</v>
      </c>
      <c r="J158" s="98"/>
      <c r="K158" s="98"/>
      <c r="L158" s="36">
        <f>G158-H158+I158+J158+K158</f>
        <v>4264.8</v>
      </c>
      <c r="M158" s="45"/>
    </row>
    <row r="159" spans="1:13" ht="51" customHeight="1" thickBot="1">
      <c r="A159" s="13" t="s">
        <v>611</v>
      </c>
      <c r="B159" s="13">
        <v>1</v>
      </c>
      <c r="C159" s="13">
        <v>1</v>
      </c>
      <c r="D159" s="13"/>
      <c r="E159" s="95" t="s">
        <v>117</v>
      </c>
      <c r="F159" s="92" t="s">
        <v>120</v>
      </c>
      <c r="G159" s="99">
        <v>3332.7</v>
      </c>
      <c r="H159" s="96"/>
      <c r="I159" s="99">
        <v>90</v>
      </c>
      <c r="J159" s="99"/>
      <c r="K159" s="99"/>
      <c r="L159" s="36">
        <f>G159-H159+I159+J159+K159</f>
        <v>3422.7</v>
      </c>
      <c r="M159" s="45"/>
    </row>
    <row r="160" spans="1:13" ht="51" customHeight="1" thickBot="1">
      <c r="A160" s="5" t="s">
        <v>612</v>
      </c>
      <c r="B160" s="5">
        <v>1</v>
      </c>
      <c r="C160" s="5">
        <v>1</v>
      </c>
      <c r="D160" s="5"/>
      <c r="E160" s="41" t="s">
        <v>118</v>
      </c>
      <c r="F160" s="35" t="s">
        <v>119</v>
      </c>
      <c r="G160" s="39">
        <v>4656.75</v>
      </c>
      <c r="H160" s="39">
        <v>435</v>
      </c>
      <c r="I160" s="99"/>
      <c r="J160" s="99"/>
      <c r="K160" s="99"/>
      <c r="L160" s="36">
        <f>G160-H160+I160+J160+K160</f>
        <v>4221.75</v>
      </c>
      <c r="M160" s="45"/>
    </row>
    <row r="161" spans="1:13" ht="25.5" customHeight="1" thickTop="1">
      <c r="A161" s="126"/>
      <c r="B161" s="122">
        <f>SUM(B154:B160)</f>
        <v>7</v>
      </c>
      <c r="C161" s="122">
        <f>SUM(C154:C160)</f>
        <v>6</v>
      </c>
      <c r="D161" s="122">
        <f>SUM(D154:D160)</f>
        <v>1</v>
      </c>
      <c r="E161" s="127"/>
      <c r="F161" s="122" t="s">
        <v>7</v>
      </c>
      <c r="G161" s="132">
        <f>SUM(G154:G160)</f>
        <v>31886.4</v>
      </c>
      <c r="H161" s="132">
        <f>SUM(H154:H160)</f>
        <v>1290</v>
      </c>
      <c r="I161" s="132">
        <f>SUM(I154:I160)</f>
        <v>381</v>
      </c>
      <c r="J161" s="132">
        <f>SUM(J154:J160)</f>
        <v>0</v>
      </c>
      <c r="K161" s="132">
        <f>SUM(K154:K160)</f>
        <v>0</v>
      </c>
      <c r="L161" s="132">
        <f>SUM(L154:L160)</f>
        <v>30977.4</v>
      </c>
      <c r="M161" s="134"/>
    </row>
    <row r="162" spans="1:13" s="10" customFormat="1" ht="15" customHeight="1">
      <c r="A162" s="273" t="s">
        <v>10</v>
      </c>
      <c r="B162" s="273"/>
      <c r="C162" s="273"/>
      <c r="D162" s="273"/>
      <c r="E162" s="273"/>
      <c r="F162" s="273"/>
      <c r="G162" s="273"/>
      <c r="H162" s="273"/>
      <c r="I162" s="273"/>
      <c r="J162" s="273"/>
      <c r="K162" s="273"/>
      <c r="L162" s="273"/>
      <c r="M162" s="273"/>
    </row>
    <row r="163" spans="1:13" s="10" customFormat="1" ht="15" customHeight="1">
      <c r="A163" s="273" t="s">
        <v>11</v>
      </c>
      <c r="B163" s="273"/>
      <c r="C163" s="273"/>
      <c r="D163" s="273"/>
      <c r="E163" s="273"/>
      <c r="F163" s="273"/>
      <c r="G163" s="273"/>
      <c r="H163" s="273"/>
      <c r="I163" s="273"/>
      <c r="J163" s="273"/>
      <c r="K163" s="273"/>
      <c r="L163" s="273"/>
      <c r="M163" s="273"/>
    </row>
    <row r="164" spans="1:13" s="10" customFormat="1" ht="15" customHeight="1">
      <c r="A164" s="273" t="str">
        <f>A3</f>
        <v>Nómina que corresponde a la 1RA (PRIMERA) quincena del mes de DICIEMBRE de 2016.</v>
      </c>
      <c r="B164" s="273"/>
      <c r="C164" s="273"/>
      <c r="D164" s="273"/>
      <c r="E164" s="273"/>
      <c r="F164" s="273"/>
      <c r="G164" s="273"/>
      <c r="H164" s="273"/>
      <c r="I164" s="273"/>
      <c r="J164" s="273"/>
      <c r="K164" s="273"/>
      <c r="L164" s="273"/>
      <c r="M164" s="273"/>
    </row>
    <row r="165" spans="1:13" s="10" customFormat="1" ht="15" customHeight="1">
      <c r="A165" s="272" t="s">
        <v>449</v>
      </c>
      <c r="B165" s="272"/>
      <c r="C165" s="272"/>
      <c r="D165" s="272"/>
      <c r="E165" s="272"/>
      <c r="F165" s="272"/>
      <c r="G165" s="272"/>
      <c r="H165" s="272"/>
      <c r="I165" s="272"/>
      <c r="J165" s="272"/>
      <c r="K165" s="272"/>
      <c r="L165" s="272"/>
      <c r="M165" s="272"/>
    </row>
    <row r="166" spans="1:13" s="10" customFormat="1" ht="24.75" customHeight="1">
      <c r="A166" s="51" t="s">
        <v>8</v>
      </c>
      <c r="B166" s="47" t="s">
        <v>38</v>
      </c>
      <c r="C166" s="47" t="s">
        <v>31</v>
      </c>
      <c r="D166" s="47" t="s">
        <v>32</v>
      </c>
      <c r="E166" s="51" t="s">
        <v>0</v>
      </c>
      <c r="F166" s="51" t="s">
        <v>1</v>
      </c>
      <c r="G166" s="51" t="s">
        <v>2</v>
      </c>
      <c r="H166" s="51" t="s">
        <v>3</v>
      </c>
      <c r="I166" s="51" t="s">
        <v>4</v>
      </c>
      <c r="J166" s="89" t="s">
        <v>104</v>
      </c>
      <c r="K166" s="243" t="s">
        <v>477</v>
      </c>
      <c r="L166" s="51" t="s">
        <v>5</v>
      </c>
      <c r="M166" s="51" t="s">
        <v>6</v>
      </c>
    </row>
    <row r="167" spans="1:13" s="10" customFormat="1" ht="51" customHeight="1" thickBot="1">
      <c r="A167" s="77" t="s">
        <v>613</v>
      </c>
      <c r="B167" s="77">
        <v>1</v>
      </c>
      <c r="C167" s="77"/>
      <c r="D167" s="77">
        <v>1</v>
      </c>
      <c r="E167" s="164" t="s">
        <v>297</v>
      </c>
      <c r="F167" s="75" t="s">
        <v>298</v>
      </c>
      <c r="G167" s="59">
        <v>5691</v>
      </c>
      <c r="H167" s="59">
        <v>420</v>
      </c>
      <c r="I167" s="110"/>
      <c r="J167" s="166"/>
      <c r="K167" s="166"/>
      <c r="L167" s="76">
        <f>G167-H167+I167</f>
        <v>5271</v>
      </c>
      <c r="M167" s="165"/>
    </row>
    <row r="168" spans="1:13" s="10" customFormat="1" ht="51" customHeight="1" thickBot="1">
      <c r="A168" s="13" t="s">
        <v>614</v>
      </c>
      <c r="B168" s="13">
        <v>1</v>
      </c>
      <c r="C168" s="13">
        <v>1</v>
      </c>
      <c r="D168" s="13"/>
      <c r="E168" s="88" t="s">
        <v>186</v>
      </c>
      <c r="F168" s="86" t="s">
        <v>187</v>
      </c>
      <c r="G168" s="39">
        <v>3862.95</v>
      </c>
      <c r="H168" s="39"/>
      <c r="I168" s="39">
        <v>90</v>
      </c>
      <c r="J168" s="39"/>
      <c r="K168" s="39"/>
      <c r="L168" s="39">
        <f>G168-H168+I168</f>
        <v>3952.95</v>
      </c>
      <c r="M168" s="104"/>
    </row>
    <row r="169" spans="1:13" ht="25.5" customHeight="1" thickTop="1">
      <c r="A169" s="153"/>
      <c r="B169" s="122">
        <f>SUM(B167:B168)</f>
        <v>2</v>
      </c>
      <c r="C169" s="122">
        <f>SUM(C167:C168)</f>
        <v>1</v>
      </c>
      <c r="D169" s="122">
        <f>SUM(D167:D168)</f>
        <v>1</v>
      </c>
      <c r="E169" s="153"/>
      <c r="F169" s="122" t="s">
        <v>7</v>
      </c>
      <c r="G169" s="132">
        <f>SUM(G167:G168)</f>
        <v>9553.95</v>
      </c>
      <c r="H169" s="132">
        <f>SUM(H167:H168)</f>
        <v>420</v>
      </c>
      <c r="I169" s="132">
        <f>SUM(I167:I168)</f>
        <v>90</v>
      </c>
      <c r="J169" s="132">
        <f>SUM(J167:J168)</f>
        <v>0</v>
      </c>
      <c r="K169" s="132">
        <f>SUM(K167:K168)</f>
        <v>0</v>
      </c>
      <c r="L169" s="132">
        <f>SUM(L167:L168)</f>
        <v>9223.95</v>
      </c>
      <c r="M169" s="128"/>
    </row>
    <row r="170" spans="1:13" ht="15" customHeight="1">
      <c r="A170" s="273" t="s">
        <v>10</v>
      </c>
      <c r="B170" s="273"/>
      <c r="C170" s="273"/>
      <c r="D170" s="273"/>
      <c r="E170" s="273"/>
      <c r="F170" s="273"/>
      <c r="G170" s="273"/>
      <c r="H170" s="273"/>
      <c r="I170" s="273"/>
      <c r="J170" s="273"/>
      <c r="K170" s="273"/>
      <c r="L170" s="273"/>
      <c r="M170" s="273"/>
    </row>
    <row r="171" spans="1:13" ht="15" customHeight="1">
      <c r="A171" s="273" t="s">
        <v>11</v>
      </c>
      <c r="B171" s="273"/>
      <c r="C171" s="273"/>
      <c r="D171" s="273"/>
      <c r="E171" s="273"/>
      <c r="F171" s="273"/>
      <c r="G171" s="273"/>
      <c r="H171" s="273"/>
      <c r="I171" s="273"/>
      <c r="J171" s="273"/>
      <c r="K171" s="273"/>
      <c r="L171" s="273"/>
      <c r="M171" s="273"/>
    </row>
    <row r="172" spans="1:13" ht="15" customHeight="1">
      <c r="A172" s="273" t="str">
        <f>A3</f>
        <v>Nómina que corresponde a la 1RA (PRIMERA) quincena del mes de DICIEMBRE de 2016.</v>
      </c>
      <c r="B172" s="273"/>
      <c r="C172" s="273"/>
      <c r="D172" s="273"/>
      <c r="E172" s="273"/>
      <c r="F172" s="273"/>
      <c r="G172" s="273"/>
      <c r="H172" s="273"/>
      <c r="I172" s="273"/>
      <c r="J172" s="273"/>
      <c r="K172" s="273"/>
      <c r="L172" s="273"/>
      <c r="M172" s="273"/>
    </row>
    <row r="173" spans="1:13" ht="15" customHeight="1">
      <c r="A173" s="272" t="s">
        <v>450</v>
      </c>
      <c r="B173" s="272"/>
      <c r="C173" s="272"/>
      <c r="D173" s="272"/>
      <c r="E173" s="272"/>
      <c r="F173" s="272"/>
      <c r="G173" s="272"/>
      <c r="H173" s="272"/>
      <c r="I173" s="272"/>
      <c r="J173" s="272"/>
      <c r="K173" s="272"/>
      <c r="L173" s="272"/>
      <c r="M173" s="272"/>
    </row>
    <row r="174" spans="1:13" ht="24.75" customHeight="1">
      <c r="A174" s="51" t="s">
        <v>8</v>
      </c>
      <c r="B174" s="47" t="s">
        <v>38</v>
      </c>
      <c r="C174" s="47" t="s">
        <v>31</v>
      </c>
      <c r="D174" s="47" t="s">
        <v>32</v>
      </c>
      <c r="E174" s="51" t="s">
        <v>0</v>
      </c>
      <c r="F174" s="51" t="s">
        <v>1</v>
      </c>
      <c r="G174" s="51" t="s">
        <v>2</v>
      </c>
      <c r="H174" s="51" t="s">
        <v>3</v>
      </c>
      <c r="I174" s="51" t="s">
        <v>4</v>
      </c>
      <c r="J174" s="89" t="s">
        <v>104</v>
      </c>
      <c r="K174" s="243" t="s">
        <v>477</v>
      </c>
      <c r="L174" s="51" t="s">
        <v>5</v>
      </c>
      <c r="M174" s="51" t="s">
        <v>6</v>
      </c>
    </row>
    <row r="175" spans="1:13" ht="51" customHeight="1" thickBot="1">
      <c r="A175" s="58" t="s">
        <v>615</v>
      </c>
      <c r="B175" s="58">
        <v>1</v>
      </c>
      <c r="C175" s="58"/>
      <c r="D175" s="58">
        <v>1</v>
      </c>
      <c r="E175" s="74" t="s">
        <v>518</v>
      </c>
      <c r="F175" s="63" t="s">
        <v>519</v>
      </c>
      <c r="G175" s="76">
        <v>6920</v>
      </c>
      <c r="H175" s="76">
        <v>420</v>
      </c>
      <c r="I175" s="76"/>
      <c r="J175" s="76"/>
      <c r="K175" s="76"/>
      <c r="L175" s="76">
        <v>6500</v>
      </c>
      <c r="M175" s="69"/>
    </row>
    <row r="176" spans="1:13" ht="25.5" customHeight="1" thickTop="1">
      <c r="A176" s="126"/>
      <c r="B176" s="122">
        <f>SUM(B175:B175)</f>
        <v>1</v>
      </c>
      <c r="C176" s="122">
        <f>SUM(C175:C175)</f>
        <v>0</v>
      </c>
      <c r="D176" s="122">
        <f>SUM(D175:D175)</f>
        <v>1</v>
      </c>
      <c r="E176" s="127"/>
      <c r="F176" s="122" t="s">
        <v>7</v>
      </c>
      <c r="G176" s="132">
        <f>SUM(G175:G175)</f>
        <v>6920</v>
      </c>
      <c r="H176" s="132">
        <f>SUM(H175:H175)</f>
        <v>420</v>
      </c>
      <c r="I176" s="132">
        <f>SUM(I175:I175)</f>
        <v>0</v>
      </c>
      <c r="J176" s="132">
        <f>SUM(J175:J175)</f>
        <v>0</v>
      </c>
      <c r="K176" s="132">
        <f>SUM(K175:K175)</f>
        <v>0</v>
      </c>
      <c r="L176" s="132">
        <f>SUM(L175:L175)</f>
        <v>6500</v>
      </c>
      <c r="M176" s="134"/>
    </row>
    <row r="177" spans="1:13" ht="15" customHeight="1">
      <c r="A177" s="273" t="s">
        <v>10</v>
      </c>
      <c r="B177" s="273"/>
      <c r="C177" s="273"/>
      <c r="D177" s="273"/>
      <c r="E177" s="273"/>
      <c r="F177" s="273"/>
      <c r="G177" s="273"/>
      <c r="H177" s="273"/>
      <c r="I177" s="273"/>
      <c r="J177" s="273"/>
      <c r="K177" s="273"/>
      <c r="L177" s="273"/>
      <c r="M177" s="273"/>
    </row>
    <row r="178" spans="1:13" ht="15" customHeight="1">
      <c r="A178" s="273" t="s">
        <v>11</v>
      </c>
      <c r="B178" s="273"/>
      <c r="C178" s="273"/>
      <c r="D178" s="273"/>
      <c r="E178" s="273"/>
      <c r="F178" s="273"/>
      <c r="G178" s="273"/>
      <c r="H178" s="273"/>
      <c r="I178" s="273"/>
      <c r="J178" s="273"/>
      <c r="K178" s="273"/>
      <c r="L178" s="273"/>
      <c r="M178" s="273"/>
    </row>
    <row r="179" spans="1:13" ht="15" customHeight="1">
      <c r="A179" s="273" t="str">
        <f>A3</f>
        <v>Nómina que corresponde a la 1RA (PRIMERA) quincena del mes de DICIEMBRE de 2016.</v>
      </c>
      <c r="B179" s="273"/>
      <c r="C179" s="273"/>
      <c r="D179" s="273"/>
      <c r="E179" s="273"/>
      <c r="F179" s="273"/>
      <c r="G179" s="273"/>
      <c r="H179" s="273"/>
      <c r="I179" s="273"/>
      <c r="J179" s="273"/>
      <c r="K179" s="273"/>
      <c r="L179" s="273"/>
      <c r="M179" s="273"/>
    </row>
    <row r="180" spans="1:13" ht="15" customHeight="1">
      <c r="A180" s="272" t="s">
        <v>451</v>
      </c>
      <c r="B180" s="272"/>
      <c r="C180" s="272"/>
      <c r="D180" s="272"/>
      <c r="E180" s="272"/>
      <c r="F180" s="272"/>
      <c r="G180" s="272"/>
      <c r="H180" s="272"/>
      <c r="I180" s="272"/>
      <c r="J180" s="272"/>
      <c r="K180" s="272"/>
      <c r="L180" s="272"/>
      <c r="M180" s="272"/>
    </row>
    <row r="181" spans="1:13" ht="24.75" customHeight="1">
      <c r="A181" s="51" t="s">
        <v>8</v>
      </c>
      <c r="B181" s="47" t="s">
        <v>38</v>
      </c>
      <c r="C181" s="47" t="s">
        <v>31</v>
      </c>
      <c r="D181" s="47" t="s">
        <v>32</v>
      </c>
      <c r="E181" s="51" t="s">
        <v>0</v>
      </c>
      <c r="F181" s="51" t="s">
        <v>1</v>
      </c>
      <c r="G181" s="51" t="s">
        <v>2</v>
      </c>
      <c r="H181" s="51" t="s">
        <v>3</v>
      </c>
      <c r="I181" s="51" t="s">
        <v>4</v>
      </c>
      <c r="J181" s="89" t="s">
        <v>104</v>
      </c>
      <c r="K181" s="243" t="s">
        <v>477</v>
      </c>
      <c r="L181" s="51" t="s">
        <v>5</v>
      </c>
      <c r="M181" s="51" t="s">
        <v>6</v>
      </c>
    </row>
    <row r="182" spans="1:13" ht="36" customHeight="1" thickBot="1">
      <c r="A182" s="77" t="s">
        <v>616</v>
      </c>
      <c r="B182" s="77">
        <v>1</v>
      </c>
      <c r="C182" s="77">
        <v>1</v>
      </c>
      <c r="D182" s="77"/>
      <c r="E182" s="70" t="s">
        <v>72</v>
      </c>
      <c r="F182" s="75" t="s">
        <v>55</v>
      </c>
      <c r="G182" s="76">
        <v>7791</v>
      </c>
      <c r="H182" s="76">
        <v>420</v>
      </c>
      <c r="I182" s="76"/>
      <c r="J182" s="76"/>
      <c r="K182" s="76"/>
      <c r="L182" s="76">
        <f>G182-H182+I182</f>
        <v>7371</v>
      </c>
      <c r="M182" s="69"/>
    </row>
    <row r="183" spans="1:13" ht="36" customHeight="1" thickBot="1">
      <c r="A183" s="5" t="s">
        <v>617</v>
      </c>
      <c r="B183" s="5">
        <v>1</v>
      </c>
      <c r="C183" s="5"/>
      <c r="D183" s="5">
        <v>1</v>
      </c>
      <c r="E183" s="30" t="s">
        <v>77</v>
      </c>
      <c r="F183" s="32" t="s">
        <v>21</v>
      </c>
      <c r="G183" s="39">
        <v>5401.2</v>
      </c>
      <c r="H183" s="79">
        <v>350</v>
      </c>
      <c r="I183" s="79"/>
      <c r="J183" s="79"/>
      <c r="K183" s="79"/>
      <c r="L183" s="39">
        <f>G183-H183+I183</f>
        <v>5051.2</v>
      </c>
      <c r="M183" s="45"/>
    </row>
    <row r="184" spans="1:13" ht="36" customHeight="1" thickBot="1">
      <c r="A184" s="5" t="s">
        <v>618</v>
      </c>
      <c r="B184" s="5">
        <v>1</v>
      </c>
      <c r="C184" s="5"/>
      <c r="D184" s="5">
        <v>1</v>
      </c>
      <c r="E184" s="30" t="s">
        <v>78</v>
      </c>
      <c r="F184" s="32" t="s">
        <v>21</v>
      </c>
      <c r="G184" s="39">
        <v>3915.45</v>
      </c>
      <c r="H184" s="79"/>
      <c r="I184" s="79">
        <v>90</v>
      </c>
      <c r="J184" s="79"/>
      <c r="K184" s="79"/>
      <c r="L184" s="39">
        <f>G184-H184+I184</f>
        <v>4005.45</v>
      </c>
      <c r="M184" s="45"/>
    </row>
    <row r="185" spans="1:13" ht="36" customHeight="1" thickBot="1">
      <c r="A185" s="5" t="s">
        <v>619</v>
      </c>
      <c r="B185" s="5">
        <v>1</v>
      </c>
      <c r="C185" s="5">
        <v>1</v>
      </c>
      <c r="D185" s="5"/>
      <c r="E185" s="30" t="s">
        <v>73</v>
      </c>
      <c r="F185" s="35" t="s">
        <v>74</v>
      </c>
      <c r="G185" s="39">
        <v>7988.4</v>
      </c>
      <c r="H185" s="78">
        <v>420</v>
      </c>
      <c r="I185" s="78">
        <v>0</v>
      </c>
      <c r="J185" s="78"/>
      <c r="K185" s="78"/>
      <c r="L185" s="39">
        <f>G185-H185+I185</f>
        <v>7568.4</v>
      </c>
      <c r="M185" s="45"/>
    </row>
    <row r="186" spans="1:13" ht="36" customHeight="1" thickBot="1">
      <c r="A186" s="5" t="s">
        <v>620</v>
      </c>
      <c r="B186" s="5">
        <v>1</v>
      </c>
      <c r="C186" s="5">
        <v>1</v>
      </c>
      <c r="D186" s="5"/>
      <c r="E186" s="30" t="s">
        <v>75</v>
      </c>
      <c r="F186" s="35" t="s">
        <v>74</v>
      </c>
      <c r="G186" s="39">
        <v>7084.35</v>
      </c>
      <c r="H186" s="78">
        <v>420</v>
      </c>
      <c r="I186" s="78"/>
      <c r="J186" s="78"/>
      <c r="K186" s="78"/>
      <c r="L186" s="39">
        <f>G186-H186+I186</f>
        <v>6664.35</v>
      </c>
      <c r="M186" s="45"/>
    </row>
    <row r="187" spans="1:13" ht="25.5" customHeight="1" thickTop="1">
      <c r="A187" s="116"/>
      <c r="B187" s="116"/>
      <c r="C187" s="116"/>
      <c r="D187" s="116"/>
      <c r="E187" s="117"/>
      <c r="F187" s="131" t="s">
        <v>271</v>
      </c>
      <c r="G187" s="132">
        <f>SUM(G182:G186)</f>
        <v>32180.4</v>
      </c>
      <c r="H187" s="132">
        <f>SUM(H182:H186)</f>
        <v>1610</v>
      </c>
      <c r="I187" s="132">
        <f>SUM(I182:I186)</f>
        <v>90</v>
      </c>
      <c r="J187" s="132">
        <f>SUM(J182:J186)</f>
        <v>0</v>
      </c>
      <c r="K187" s="132">
        <f>SUM(K182:K186)</f>
        <v>0</v>
      </c>
      <c r="L187" s="132">
        <f>SUM(L182:L186)</f>
        <v>30660.4</v>
      </c>
      <c r="M187" s="134"/>
    </row>
    <row r="188" spans="1:13" ht="15" customHeight="1">
      <c r="A188" s="274" t="s">
        <v>280</v>
      </c>
      <c r="B188" s="274"/>
      <c r="C188" s="274"/>
      <c r="D188" s="274"/>
      <c r="E188" s="274"/>
      <c r="F188" s="274"/>
      <c r="G188" s="274"/>
      <c r="H188" s="274"/>
      <c r="I188" s="274"/>
      <c r="J188" s="274"/>
      <c r="K188" s="274"/>
      <c r="L188" s="274"/>
      <c r="M188" s="274"/>
    </row>
    <row r="189" spans="1:13" ht="24.75" customHeight="1">
      <c r="A189" s="51" t="s">
        <v>8</v>
      </c>
      <c r="B189" s="47" t="s">
        <v>38</v>
      </c>
      <c r="C189" s="47" t="s">
        <v>31</v>
      </c>
      <c r="D189" s="47" t="s">
        <v>32</v>
      </c>
      <c r="E189" s="51" t="s">
        <v>0</v>
      </c>
      <c r="F189" s="51" t="s">
        <v>1</v>
      </c>
      <c r="G189" s="51" t="s">
        <v>2</v>
      </c>
      <c r="H189" s="51" t="s">
        <v>3</v>
      </c>
      <c r="I189" s="51" t="s">
        <v>4</v>
      </c>
      <c r="J189" s="89" t="s">
        <v>104</v>
      </c>
      <c r="K189" s="243" t="s">
        <v>477</v>
      </c>
      <c r="L189" s="51" t="s">
        <v>5</v>
      </c>
      <c r="M189" s="51" t="s">
        <v>6</v>
      </c>
    </row>
    <row r="190" spans="1:13" ht="36" customHeight="1" thickBot="1">
      <c r="A190" s="5" t="s">
        <v>621</v>
      </c>
      <c r="B190" s="5">
        <v>1</v>
      </c>
      <c r="C190" s="5">
        <v>1</v>
      </c>
      <c r="D190" s="5"/>
      <c r="E190" s="30" t="s">
        <v>301</v>
      </c>
      <c r="F190" s="173" t="s">
        <v>302</v>
      </c>
      <c r="G190" s="36">
        <v>6367.2</v>
      </c>
      <c r="H190" s="36">
        <v>350</v>
      </c>
      <c r="L190" s="39">
        <f>G190-H190+I190+J190+K190</f>
        <v>6017.2</v>
      </c>
      <c r="M190" s="104"/>
    </row>
    <row r="191" spans="1:13" ht="36" customHeight="1" thickBot="1">
      <c r="A191" s="5" t="s">
        <v>622</v>
      </c>
      <c r="B191" s="5">
        <v>1</v>
      </c>
      <c r="C191" s="5">
        <v>1</v>
      </c>
      <c r="D191" s="5"/>
      <c r="E191" s="30" t="s">
        <v>174</v>
      </c>
      <c r="F191" s="40" t="s">
        <v>111</v>
      </c>
      <c r="G191" s="39">
        <v>4918.2</v>
      </c>
      <c r="H191" s="39">
        <v>175</v>
      </c>
      <c r="I191" s="39"/>
      <c r="J191" s="39"/>
      <c r="K191" s="39"/>
      <c r="L191" s="39">
        <f aca="true" t="shared" si="4" ref="L191:L196">G191-H191+I191+J191+K191</f>
        <v>4743.2</v>
      </c>
      <c r="M191" s="105"/>
    </row>
    <row r="192" spans="1:13" ht="36" customHeight="1" thickBot="1">
      <c r="A192" s="13" t="s">
        <v>623</v>
      </c>
      <c r="B192" s="13">
        <v>1</v>
      </c>
      <c r="C192" s="13">
        <v>1</v>
      </c>
      <c r="D192" s="13"/>
      <c r="E192" s="85" t="s">
        <v>165</v>
      </c>
      <c r="F192" s="40" t="s">
        <v>111</v>
      </c>
      <c r="G192" s="43">
        <v>4672.5</v>
      </c>
      <c r="H192" s="43">
        <v>175</v>
      </c>
      <c r="I192" s="43"/>
      <c r="J192" s="43"/>
      <c r="K192" s="43"/>
      <c r="L192" s="39">
        <f t="shared" si="4"/>
        <v>4497.5</v>
      </c>
      <c r="M192" s="17"/>
    </row>
    <row r="193" spans="1:13" ht="36" customHeight="1" thickBot="1">
      <c r="A193" s="5" t="s">
        <v>624</v>
      </c>
      <c r="B193" s="5">
        <v>1</v>
      </c>
      <c r="C193" s="5">
        <v>1</v>
      </c>
      <c r="D193" s="5"/>
      <c r="E193" s="30" t="s">
        <v>176</v>
      </c>
      <c r="F193" s="40" t="s">
        <v>111</v>
      </c>
      <c r="G193" s="39">
        <v>5105.1</v>
      </c>
      <c r="H193" s="39">
        <v>210</v>
      </c>
      <c r="I193" s="39"/>
      <c r="J193" s="39"/>
      <c r="K193" s="39"/>
      <c r="L193" s="39">
        <f t="shared" si="4"/>
        <v>4895.1</v>
      </c>
      <c r="M193" s="105"/>
    </row>
    <row r="194" spans="1:13" ht="36" customHeight="1" thickBot="1">
      <c r="A194" s="5" t="s">
        <v>625</v>
      </c>
      <c r="B194" s="5">
        <v>1</v>
      </c>
      <c r="C194" s="5">
        <v>1</v>
      </c>
      <c r="D194" s="5"/>
      <c r="E194" s="30" t="s">
        <v>178</v>
      </c>
      <c r="F194" s="40" t="s">
        <v>173</v>
      </c>
      <c r="G194" s="39">
        <v>5600.7</v>
      </c>
      <c r="H194" s="39">
        <v>210</v>
      </c>
      <c r="I194" s="39"/>
      <c r="J194" s="39"/>
      <c r="K194" s="39"/>
      <c r="L194" s="39">
        <f t="shared" si="4"/>
        <v>5390.7</v>
      </c>
      <c r="M194" s="105"/>
    </row>
    <row r="195" spans="1:13" ht="36" customHeight="1" thickBot="1">
      <c r="A195" s="5" t="s">
        <v>626</v>
      </c>
      <c r="B195" s="5">
        <v>1</v>
      </c>
      <c r="C195" s="5">
        <v>1</v>
      </c>
      <c r="D195" s="5"/>
      <c r="E195" s="30" t="s">
        <v>179</v>
      </c>
      <c r="F195" s="40" t="s">
        <v>173</v>
      </c>
      <c r="G195" s="39">
        <v>5600.7</v>
      </c>
      <c r="H195" s="39">
        <v>210</v>
      </c>
      <c r="I195" s="39"/>
      <c r="J195" s="39"/>
      <c r="K195" s="39"/>
      <c r="L195" s="39">
        <f t="shared" si="4"/>
        <v>5390.7</v>
      </c>
      <c r="M195" s="105"/>
    </row>
    <row r="196" spans="1:13" ht="36" customHeight="1" thickBot="1">
      <c r="A196" s="5" t="s">
        <v>627</v>
      </c>
      <c r="B196" s="5">
        <v>1</v>
      </c>
      <c r="C196" s="5">
        <v>1</v>
      </c>
      <c r="D196" s="5"/>
      <c r="E196" s="30" t="s">
        <v>180</v>
      </c>
      <c r="F196" s="40" t="s">
        <v>173</v>
      </c>
      <c r="G196" s="39">
        <v>4993.8</v>
      </c>
      <c r="H196" s="39">
        <v>175</v>
      </c>
      <c r="I196" s="39"/>
      <c r="J196" s="39"/>
      <c r="K196" s="39"/>
      <c r="L196" s="39">
        <f t="shared" si="4"/>
        <v>4818.8</v>
      </c>
      <c r="M196" s="105"/>
    </row>
    <row r="197" spans="1:13" ht="29.25" customHeight="1" thickBot="1" thickTop="1">
      <c r="A197" s="116"/>
      <c r="B197" s="116"/>
      <c r="C197" s="116"/>
      <c r="D197" s="116"/>
      <c r="E197" s="117"/>
      <c r="F197" s="131" t="s">
        <v>271</v>
      </c>
      <c r="G197" s="137">
        <f>SUM(G190:G196)</f>
        <v>37258.200000000004</v>
      </c>
      <c r="H197" s="137">
        <f>SUM(H190:H196)</f>
        <v>1505</v>
      </c>
      <c r="I197" s="137">
        <f>SUM(I190:I196)</f>
        <v>0</v>
      </c>
      <c r="J197" s="137">
        <f>SUM(J190:J196)</f>
        <v>0</v>
      </c>
      <c r="K197" s="137">
        <f>SUM(K190:K196)</f>
        <v>0</v>
      </c>
      <c r="L197" s="137">
        <f>SUM(L190:L196)</f>
        <v>35753.200000000004</v>
      </c>
      <c r="M197" s="138"/>
    </row>
    <row r="198" spans="1:13" ht="25.5" customHeight="1" thickTop="1">
      <c r="A198" s="139"/>
      <c r="B198" s="118">
        <f>SUM(B182:B196)</f>
        <v>12</v>
      </c>
      <c r="C198" s="118">
        <f>SUM(C182:C196)</f>
        <v>10</v>
      </c>
      <c r="D198" s="118">
        <f>SUM(D182:D196)</f>
        <v>2</v>
      </c>
      <c r="E198" s="141"/>
      <c r="F198" s="122" t="s">
        <v>7</v>
      </c>
      <c r="G198" s="130">
        <f>SUM(G187+G197)</f>
        <v>69438.6</v>
      </c>
      <c r="H198" s="130">
        <f>SUM(H187+H197)</f>
        <v>3115</v>
      </c>
      <c r="I198" s="130">
        <f>SUM(I187+I197)</f>
        <v>90</v>
      </c>
      <c r="J198" s="130">
        <f>SUM(J187+J197)</f>
        <v>0</v>
      </c>
      <c r="K198" s="130">
        <f>SUM(K187+K197)</f>
        <v>0</v>
      </c>
      <c r="L198" s="130">
        <f>SUM(L187+L197)</f>
        <v>66413.6</v>
      </c>
      <c r="M198" s="134"/>
    </row>
    <row r="199" spans="1:13" ht="15" customHeight="1">
      <c r="A199" s="273" t="s">
        <v>10</v>
      </c>
      <c r="B199" s="273"/>
      <c r="C199" s="273"/>
      <c r="D199" s="273"/>
      <c r="E199" s="273"/>
      <c r="F199" s="273"/>
      <c r="G199" s="273"/>
      <c r="H199" s="273"/>
      <c r="I199" s="273"/>
      <c r="J199" s="273"/>
      <c r="K199" s="273"/>
      <c r="L199" s="273"/>
      <c r="M199" s="273"/>
    </row>
    <row r="200" spans="1:13" ht="15" customHeight="1">
      <c r="A200" s="273" t="s">
        <v>11</v>
      </c>
      <c r="B200" s="273"/>
      <c r="C200" s="273"/>
      <c r="D200" s="273"/>
      <c r="E200" s="273"/>
      <c r="F200" s="273"/>
      <c r="G200" s="273"/>
      <c r="H200" s="273"/>
      <c r="I200" s="273"/>
      <c r="J200" s="273"/>
      <c r="K200" s="273"/>
      <c r="L200" s="273"/>
      <c r="M200" s="273"/>
    </row>
    <row r="201" spans="1:13" ht="15" customHeight="1">
      <c r="A201" s="273" t="str">
        <f>A3</f>
        <v>Nómina que corresponde a la 1RA (PRIMERA) quincena del mes de DICIEMBRE de 2016.</v>
      </c>
      <c r="B201" s="273"/>
      <c r="C201" s="273"/>
      <c r="D201" s="273"/>
      <c r="E201" s="273"/>
      <c r="F201" s="273"/>
      <c r="G201" s="273"/>
      <c r="H201" s="273"/>
      <c r="I201" s="273"/>
      <c r="J201" s="273"/>
      <c r="K201" s="273"/>
      <c r="L201" s="273"/>
      <c r="M201" s="273"/>
    </row>
    <row r="202" spans="1:13" ht="15" customHeight="1">
      <c r="A202" s="272" t="s">
        <v>452</v>
      </c>
      <c r="B202" s="272"/>
      <c r="C202" s="272"/>
      <c r="D202" s="272"/>
      <c r="E202" s="272"/>
      <c r="F202" s="272"/>
      <c r="G202" s="272"/>
      <c r="H202" s="272"/>
      <c r="I202" s="272"/>
      <c r="J202" s="272"/>
      <c r="K202" s="272"/>
      <c r="L202" s="272"/>
      <c r="M202" s="272"/>
    </row>
    <row r="203" spans="1:13" ht="24.75" customHeight="1">
      <c r="A203" s="175" t="s">
        <v>8</v>
      </c>
      <c r="B203" s="174" t="s">
        <v>38</v>
      </c>
      <c r="C203" s="174" t="s">
        <v>31</v>
      </c>
      <c r="D203" s="174" t="s">
        <v>32</v>
      </c>
      <c r="E203" s="175" t="s">
        <v>0</v>
      </c>
      <c r="F203" s="175" t="s">
        <v>1</v>
      </c>
      <c r="G203" s="175" t="s">
        <v>2</v>
      </c>
      <c r="H203" s="175" t="s">
        <v>3</v>
      </c>
      <c r="I203" s="175" t="s">
        <v>4</v>
      </c>
      <c r="J203" s="89" t="s">
        <v>104</v>
      </c>
      <c r="K203" s="243" t="s">
        <v>477</v>
      </c>
      <c r="L203" s="175" t="s">
        <v>5</v>
      </c>
      <c r="M203" s="175" t="s">
        <v>6</v>
      </c>
    </row>
    <row r="204" spans="1:13" s="177" customFormat="1" ht="39.75" customHeight="1" thickBot="1">
      <c r="A204" s="58" t="s">
        <v>628</v>
      </c>
      <c r="B204" s="58">
        <v>1</v>
      </c>
      <c r="C204" s="58">
        <v>1</v>
      </c>
      <c r="D204" s="58"/>
      <c r="E204" s="62" t="s">
        <v>293</v>
      </c>
      <c r="F204" s="80" t="s">
        <v>55</v>
      </c>
      <c r="G204" s="76">
        <v>7791</v>
      </c>
      <c r="H204" s="76">
        <v>420</v>
      </c>
      <c r="I204" s="176"/>
      <c r="J204" s="176"/>
      <c r="K204" s="176"/>
      <c r="L204" s="76">
        <f>G204-H204+I204</f>
        <v>7371</v>
      </c>
      <c r="M204" s="69"/>
    </row>
    <row r="205" spans="1:13" ht="39" customHeight="1" thickBot="1">
      <c r="A205" s="5" t="s">
        <v>629</v>
      </c>
      <c r="B205" s="5">
        <v>1</v>
      </c>
      <c r="C205" s="5"/>
      <c r="D205" s="5">
        <v>1</v>
      </c>
      <c r="E205" s="30" t="s">
        <v>329</v>
      </c>
      <c r="F205" s="32" t="s">
        <v>21</v>
      </c>
      <c r="G205" s="39">
        <v>3043.95</v>
      </c>
      <c r="H205" s="39"/>
      <c r="I205" s="39">
        <v>111</v>
      </c>
      <c r="J205" s="53"/>
      <c r="K205" s="53"/>
      <c r="L205" s="39">
        <f>G205-H205+I205</f>
        <v>3154.95</v>
      </c>
      <c r="M205" s="45"/>
    </row>
    <row r="206" spans="1:13" ht="36" customHeight="1" thickBot="1">
      <c r="A206" s="5" t="s">
        <v>630</v>
      </c>
      <c r="B206" s="5">
        <v>1</v>
      </c>
      <c r="C206" s="5">
        <v>1</v>
      </c>
      <c r="D206" s="5"/>
      <c r="E206" s="30" t="s">
        <v>76</v>
      </c>
      <c r="F206" s="35" t="s">
        <v>74</v>
      </c>
      <c r="G206" s="39">
        <v>5125.36</v>
      </c>
      <c r="H206" s="78">
        <v>125.36</v>
      </c>
      <c r="I206" s="78"/>
      <c r="J206" s="78"/>
      <c r="K206" s="78"/>
      <c r="L206" s="39">
        <f>G206-H206+I206</f>
        <v>5000</v>
      </c>
      <c r="M206" s="45"/>
    </row>
    <row r="207" spans="1:13" ht="36" customHeight="1" thickBot="1">
      <c r="A207" s="5" t="s">
        <v>631</v>
      </c>
      <c r="B207" s="5">
        <v>1</v>
      </c>
      <c r="C207" s="5">
        <v>1</v>
      </c>
      <c r="D207" s="5"/>
      <c r="E207" s="30" t="s">
        <v>81</v>
      </c>
      <c r="F207" s="35" t="s">
        <v>74</v>
      </c>
      <c r="G207" s="36">
        <v>5691</v>
      </c>
      <c r="H207" s="36">
        <v>420</v>
      </c>
      <c r="I207" s="78"/>
      <c r="J207" s="78"/>
      <c r="K207" s="78"/>
      <c r="L207" s="39">
        <f>G207-H207+I207</f>
        <v>5271</v>
      </c>
      <c r="M207" s="45"/>
    </row>
    <row r="208" spans="1:13" s="182" customFormat="1" ht="25.5" customHeight="1" thickTop="1">
      <c r="A208" s="178"/>
      <c r="B208" s="183">
        <f>SUM(B204:B207)</f>
        <v>4</v>
      </c>
      <c r="C208" s="183">
        <f>SUM(C204:C207)</f>
        <v>3</v>
      </c>
      <c r="D208" s="183">
        <f>SUM(D204:D207)</f>
        <v>1</v>
      </c>
      <c r="E208" s="179"/>
      <c r="F208" s="180" t="s">
        <v>271</v>
      </c>
      <c r="G208" s="203">
        <f>SUM(G204:G207)</f>
        <v>21651.31</v>
      </c>
      <c r="H208" s="203">
        <f>SUM(H204:H207)</f>
        <v>965.36</v>
      </c>
      <c r="I208" s="203">
        <f>SUM(I204:I207)</f>
        <v>111</v>
      </c>
      <c r="J208" s="203">
        <f>SUM(J204:J207)</f>
        <v>0</v>
      </c>
      <c r="K208" s="203">
        <f>SUM(K204:K207)</f>
        <v>0</v>
      </c>
      <c r="L208" s="203">
        <f>SUM(L204:L207)</f>
        <v>20796.95</v>
      </c>
      <c r="M208" s="181"/>
    </row>
    <row r="209" spans="1:13" ht="15" customHeight="1">
      <c r="A209" s="273" t="s">
        <v>10</v>
      </c>
      <c r="B209" s="273"/>
      <c r="C209" s="273"/>
      <c r="D209" s="273"/>
      <c r="E209" s="273"/>
      <c r="F209" s="273"/>
      <c r="G209" s="273"/>
      <c r="H209" s="273"/>
      <c r="I209" s="273"/>
      <c r="J209" s="273"/>
      <c r="K209" s="273"/>
      <c r="L209" s="273"/>
      <c r="M209" s="273"/>
    </row>
    <row r="210" spans="1:13" ht="15" customHeight="1">
      <c r="A210" s="273" t="s">
        <v>11</v>
      </c>
      <c r="B210" s="273"/>
      <c r="C210" s="273"/>
      <c r="D210" s="273"/>
      <c r="E210" s="273"/>
      <c r="F210" s="273"/>
      <c r="G210" s="273"/>
      <c r="H210" s="273"/>
      <c r="I210" s="273"/>
      <c r="J210" s="273"/>
      <c r="K210" s="273"/>
      <c r="L210" s="273"/>
      <c r="M210" s="273"/>
    </row>
    <row r="211" spans="1:13" ht="15" customHeight="1">
      <c r="A211" s="273" t="str">
        <f>A3</f>
        <v>Nómina que corresponde a la 1RA (PRIMERA) quincena del mes de DICIEMBRE de 2016.</v>
      </c>
      <c r="B211" s="273"/>
      <c r="C211" s="273"/>
      <c r="D211" s="273"/>
      <c r="E211" s="273"/>
      <c r="F211" s="273"/>
      <c r="G211" s="273"/>
      <c r="H211" s="273"/>
      <c r="I211" s="273"/>
      <c r="J211" s="273"/>
      <c r="K211" s="273"/>
      <c r="L211" s="273"/>
      <c r="M211" s="273"/>
    </row>
    <row r="212" spans="1:13" ht="15" customHeight="1">
      <c r="A212" s="272" t="s">
        <v>453</v>
      </c>
      <c r="B212" s="272"/>
      <c r="C212" s="272"/>
      <c r="D212" s="272"/>
      <c r="E212" s="272"/>
      <c r="F212" s="272"/>
      <c r="G212" s="272"/>
      <c r="H212" s="272"/>
      <c r="I212" s="272"/>
      <c r="J212" s="272"/>
      <c r="K212" s="272"/>
      <c r="L212" s="272"/>
      <c r="M212" s="272"/>
    </row>
    <row r="213" spans="1:13" ht="24.75" customHeight="1">
      <c r="A213" s="51" t="s">
        <v>8</v>
      </c>
      <c r="B213" s="47" t="s">
        <v>38</v>
      </c>
      <c r="C213" s="47" t="s">
        <v>31</v>
      </c>
      <c r="D213" s="47" t="s">
        <v>32</v>
      </c>
      <c r="E213" s="51" t="s">
        <v>0</v>
      </c>
      <c r="F213" s="51" t="s">
        <v>1</v>
      </c>
      <c r="G213" s="51" t="s">
        <v>2</v>
      </c>
      <c r="H213" s="51" t="s">
        <v>3</v>
      </c>
      <c r="I213" s="51" t="s">
        <v>4</v>
      </c>
      <c r="J213" s="89" t="s">
        <v>104</v>
      </c>
      <c r="K213" s="243" t="s">
        <v>477</v>
      </c>
      <c r="L213" s="51" t="s">
        <v>5</v>
      </c>
      <c r="M213" s="51" t="s">
        <v>6</v>
      </c>
    </row>
    <row r="214" spans="1:13" ht="40.5" customHeight="1" thickBot="1">
      <c r="A214" s="58" t="s">
        <v>632</v>
      </c>
      <c r="B214" s="58">
        <v>1</v>
      </c>
      <c r="C214" s="58">
        <v>1</v>
      </c>
      <c r="D214" s="82"/>
      <c r="E214" s="74" t="s">
        <v>84</v>
      </c>
      <c r="F214" s="75" t="s">
        <v>55</v>
      </c>
      <c r="G214" s="76">
        <v>7791</v>
      </c>
      <c r="H214" s="76">
        <v>420</v>
      </c>
      <c r="I214" s="76"/>
      <c r="J214" s="76"/>
      <c r="K214" s="76"/>
      <c r="L214" s="76">
        <f>G214-H214+I214</f>
        <v>7371</v>
      </c>
      <c r="M214" s="69"/>
    </row>
    <row r="215" spans="1:13" ht="41.25" customHeight="1" thickBot="1">
      <c r="A215" s="5" t="s">
        <v>633</v>
      </c>
      <c r="B215" s="5">
        <v>1</v>
      </c>
      <c r="C215" s="5">
        <v>1</v>
      </c>
      <c r="D215" s="5"/>
      <c r="E215" s="52" t="s">
        <v>86</v>
      </c>
      <c r="F215" s="32" t="s">
        <v>25</v>
      </c>
      <c r="G215" s="37">
        <v>3099.6</v>
      </c>
      <c r="H215" s="37"/>
      <c r="I215" s="37">
        <v>111</v>
      </c>
      <c r="J215" s="37"/>
      <c r="K215" s="161"/>
      <c r="L215" s="37">
        <f>G215-H215+I215</f>
        <v>3210.6</v>
      </c>
      <c r="M215" s="45"/>
    </row>
    <row r="216" spans="1:13" ht="25.5" customHeight="1" thickTop="1">
      <c r="A216" s="126"/>
      <c r="B216" s="122">
        <f>SUM(B214:B215)</f>
        <v>2</v>
      </c>
      <c r="C216" s="122">
        <f>SUM(C214:C215)</f>
        <v>2</v>
      </c>
      <c r="D216" s="122">
        <f>SUM(D214:D215)</f>
        <v>0</v>
      </c>
      <c r="E216" s="127"/>
      <c r="F216" s="122" t="s">
        <v>7</v>
      </c>
      <c r="G216" s="120">
        <f>SUM(G214:G215)</f>
        <v>10890.6</v>
      </c>
      <c r="H216" s="120">
        <f>SUM(H214:H215)</f>
        <v>420</v>
      </c>
      <c r="I216" s="120">
        <f>SUM(I214:I215)</f>
        <v>111</v>
      </c>
      <c r="J216" s="120">
        <f>SUM(J214:J215)</f>
        <v>0</v>
      </c>
      <c r="K216" s="120">
        <f>SUM(K214:K215)</f>
        <v>0</v>
      </c>
      <c r="L216" s="120">
        <f>SUM(L214:L215)</f>
        <v>10581.6</v>
      </c>
      <c r="M216" s="134"/>
    </row>
    <row r="217" spans="1:13" ht="15" customHeight="1">
      <c r="A217" s="273" t="s">
        <v>10</v>
      </c>
      <c r="B217" s="273"/>
      <c r="C217" s="273"/>
      <c r="D217" s="273"/>
      <c r="E217" s="273"/>
      <c r="F217" s="273"/>
      <c r="G217" s="273"/>
      <c r="H217" s="273"/>
      <c r="I217" s="273"/>
      <c r="J217" s="273"/>
      <c r="K217" s="273"/>
      <c r="L217" s="273"/>
      <c r="M217" s="273"/>
    </row>
    <row r="218" spans="1:13" ht="15" customHeight="1">
      <c r="A218" s="273" t="s">
        <v>11</v>
      </c>
      <c r="B218" s="273"/>
      <c r="C218" s="273"/>
      <c r="D218" s="273"/>
      <c r="E218" s="273"/>
      <c r="F218" s="273"/>
      <c r="G218" s="273"/>
      <c r="H218" s="273"/>
      <c r="I218" s="273"/>
      <c r="J218" s="273"/>
      <c r="K218" s="273"/>
      <c r="L218" s="273"/>
      <c r="M218" s="273"/>
    </row>
    <row r="219" spans="1:13" ht="15" customHeight="1">
      <c r="A219" s="273" t="str">
        <f>A3</f>
        <v>Nómina que corresponde a la 1RA (PRIMERA) quincena del mes de DICIEMBRE de 2016.</v>
      </c>
      <c r="B219" s="273"/>
      <c r="C219" s="273"/>
      <c r="D219" s="273"/>
      <c r="E219" s="273"/>
      <c r="F219" s="273"/>
      <c r="G219" s="273"/>
      <c r="H219" s="273"/>
      <c r="I219" s="273"/>
      <c r="J219" s="273"/>
      <c r="K219" s="273"/>
      <c r="L219" s="273"/>
      <c r="M219" s="273"/>
    </row>
    <row r="220" spans="1:13" ht="15" customHeight="1">
      <c r="A220" s="272" t="s">
        <v>454</v>
      </c>
      <c r="B220" s="272"/>
      <c r="C220" s="272"/>
      <c r="D220" s="272"/>
      <c r="E220" s="272"/>
      <c r="F220" s="272"/>
      <c r="G220" s="272"/>
      <c r="H220" s="272"/>
      <c r="I220" s="272"/>
      <c r="J220" s="272"/>
      <c r="K220" s="272"/>
      <c r="L220" s="272"/>
      <c r="M220" s="272"/>
    </row>
    <row r="221" spans="1:13" ht="24" customHeight="1">
      <c r="A221" s="51" t="s">
        <v>8</v>
      </c>
      <c r="B221" s="47" t="s">
        <v>38</v>
      </c>
      <c r="C221" s="47" t="s">
        <v>31</v>
      </c>
      <c r="D221" s="47" t="s">
        <v>32</v>
      </c>
      <c r="E221" s="51" t="s">
        <v>0</v>
      </c>
      <c r="F221" s="51" t="s">
        <v>1</v>
      </c>
      <c r="G221" s="51" t="s">
        <v>2</v>
      </c>
      <c r="H221" s="51" t="s">
        <v>3</v>
      </c>
      <c r="I221" s="51" t="s">
        <v>4</v>
      </c>
      <c r="J221" s="89" t="s">
        <v>104</v>
      </c>
      <c r="K221" s="243" t="s">
        <v>477</v>
      </c>
      <c r="L221" s="51" t="s">
        <v>5</v>
      </c>
      <c r="M221" s="51" t="s">
        <v>6</v>
      </c>
    </row>
    <row r="222" spans="1:13" ht="36" customHeight="1" thickBot="1">
      <c r="A222" s="58" t="s">
        <v>634</v>
      </c>
      <c r="B222" s="58">
        <v>1</v>
      </c>
      <c r="C222" s="58">
        <v>1</v>
      </c>
      <c r="D222" s="58"/>
      <c r="E222" s="74" t="s">
        <v>87</v>
      </c>
      <c r="F222" s="75" t="s">
        <v>55</v>
      </c>
      <c r="G222" s="76">
        <v>7791</v>
      </c>
      <c r="H222" s="76">
        <v>420</v>
      </c>
      <c r="I222" s="76"/>
      <c r="J222" s="76"/>
      <c r="K222" s="76"/>
      <c r="L222" s="76">
        <f aca="true" t="shared" si="5" ref="L222:L228">G222-H222+I222</f>
        <v>7371</v>
      </c>
      <c r="M222" s="69"/>
    </row>
    <row r="223" spans="1:13" ht="36" customHeight="1" thickBot="1">
      <c r="A223" s="5" t="s">
        <v>635</v>
      </c>
      <c r="B223" s="5">
        <v>1</v>
      </c>
      <c r="C223" s="5">
        <v>1</v>
      </c>
      <c r="D223" s="5"/>
      <c r="E223" s="85" t="s">
        <v>91</v>
      </c>
      <c r="F223" s="66" t="s">
        <v>427</v>
      </c>
      <c r="G223" s="43">
        <v>3624.6</v>
      </c>
      <c r="H223" s="43"/>
      <c r="I223" s="43">
        <v>90</v>
      </c>
      <c r="J223" s="43"/>
      <c r="K223" s="43"/>
      <c r="L223" s="39">
        <f t="shared" si="5"/>
        <v>3714.6</v>
      </c>
      <c r="M223" s="45"/>
    </row>
    <row r="224" spans="1:13" ht="36" customHeight="1" thickBot="1">
      <c r="A224" s="5" t="s">
        <v>636</v>
      </c>
      <c r="B224" s="5">
        <v>1</v>
      </c>
      <c r="C224" s="5">
        <v>1</v>
      </c>
      <c r="D224" s="5"/>
      <c r="E224" s="85" t="s">
        <v>90</v>
      </c>
      <c r="F224" s="66" t="s">
        <v>429</v>
      </c>
      <c r="G224" s="43">
        <v>4213.65</v>
      </c>
      <c r="H224" s="43"/>
      <c r="I224" s="43">
        <v>90</v>
      </c>
      <c r="J224" s="43"/>
      <c r="K224" s="43"/>
      <c r="L224" s="39">
        <f t="shared" si="5"/>
        <v>4303.65</v>
      </c>
      <c r="M224" s="45"/>
    </row>
    <row r="225" spans="1:13" ht="36" customHeight="1" thickBot="1">
      <c r="A225" s="5" t="s">
        <v>637</v>
      </c>
      <c r="B225" s="5">
        <v>1</v>
      </c>
      <c r="C225" s="5">
        <v>1</v>
      </c>
      <c r="D225" s="5"/>
      <c r="E225" s="88" t="s">
        <v>89</v>
      </c>
      <c r="F225" s="93" t="s">
        <v>430</v>
      </c>
      <c r="G225" s="39">
        <v>2585.1</v>
      </c>
      <c r="H225" s="39"/>
      <c r="I225" s="39">
        <v>142</v>
      </c>
      <c r="J225" s="39"/>
      <c r="K225" s="39"/>
      <c r="L225" s="39">
        <f t="shared" si="5"/>
        <v>2727.1</v>
      </c>
      <c r="M225" s="45"/>
    </row>
    <row r="226" spans="1:13" ht="36" customHeight="1" thickBot="1">
      <c r="A226" s="5" t="s">
        <v>638</v>
      </c>
      <c r="B226" s="5">
        <v>1</v>
      </c>
      <c r="C226" s="5">
        <v>1</v>
      </c>
      <c r="D226" s="266"/>
      <c r="E226" s="88" t="s">
        <v>88</v>
      </c>
      <c r="F226" s="93" t="s">
        <v>428</v>
      </c>
      <c r="G226" s="39">
        <v>2585.1</v>
      </c>
      <c r="H226" s="39"/>
      <c r="I226" s="39">
        <v>142</v>
      </c>
      <c r="J226" s="39"/>
      <c r="K226" s="39"/>
      <c r="L226" s="39">
        <f t="shared" si="5"/>
        <v>2727.1</v>
      </c>
      <c r="M226" s="45"/>
    </row>
    <row r="227" spans="1:13" ht="36" customHeight="1" thickBot="1">
      <c r="A227" s="5" t="s">
        <v>639</v>
      </c>
      <c r="B227" s="5">
        <v>1</v>
      </c>
      <c r="C227" s="5">
        <v>1</v>
      </c>
      <c r="D227" s="5"/>
      <c r="E227" s="88" t="s">
        <v>314</v>
      </c>
      <c r="F227" s="93" t="s">
        <v>431</v>
      </c>
      <c r="G227" s="39">
        <v>2263.8</v>
      </c>
      <c r="H227" s="39"/>
      <c r="I227" s="39">
        <v>155</v>
      </c>
      <c r="J227" s="39"/>
      <c r="K227" s="39"/>
      <c r="L227" s="39">
        <f t="shared" si="5"/>
        <v>2418.8</v>
      </c>
      <c r="M227" s="45"/>
    </row>
    <row r="228" spans="1:13" ht="36" customHeight="1" thickBot="1">
      <c r="A228" s="5" t="s">
        <v>640</v>
      </c>
      <c r="B228" s="5">
        <v>1</v>
      </c>
      <c r="C228" s="5"/>
      <c r="D228" s="5">
        <v>1</v>
      </c>
      <c r="E228" s="268" t="s">
        <v>94</v>
      </c>
      <c r="F228" s="93" t="s">
        <v>431</v>
      </c>
      <c r="G228" s="39">
        <v>2585.1</v>
      </c>
      <c r="H228" s="39"/>
      <c r="I228" s="39">
        <v>142</v>
      </c>
      <c r="J228" s="39"/>
      <c r="K228" s="39"/>
      <c r="L228" s="39">
        <f t="shared" si="5"/>
        <v>2727.1</v>
      </c>
      <c r="M228" s="45"/>
    </row>
    <row r="229" spans="1:13" ht="36" customHeight="1" thickBot="1">
      <c r="A229" s="5" t="s">
        <v>641</v>
      </c>
      <c r="B229" s="5">
        <v>1</v>
      </c>
      <c r="C229" s="5">
        <v>1</v>
      </c>
      <c r="D229" s="5"/>
      <c r="E229" s="88" t="s">
        <v>92</v>
      </c>
      <c r="F229" s="93" t="s">
        <v>432</v>
      </c>
      <c r="G229" s="39">
        <v>2585.1</v>
      </c>
      <c r="H229" s="39"/>
      <c r="I229" s="39">
        <v>142</v>
      </c>
      <c r="J229" s="39"/>
      <c r="K229" s="39"/>
      <c r="L229" s="39">
        <f>G229-H229+I229</f>
        <v>2727.1</v>
      </c>
      <c r="M229" s="45"/>
    </row>
    <row r="230" spans="1:13" ht="36" customHeight="1" thickBot="1">
      <c r="A230" s="5" t="s">
        <v>642</v>
      </c>
      <c r="B230" s="5">
        <v>1</v>
      </c>
      <c r="C230" s="5">
        <v>1</v>
      </c>
      <c r="D230" s="5"/>
      <c r="E230" s="88" t="s">
        <v>313</v>
      </c>
      <c r="F230" s="93" t="s">
        <v>432</v>
      </c>
      <c r="G230" s="39">
        <v>2263.8</v>
      </c>
      <c r="H230" s="39"/>
      <c r="I230" s="39">
        <v>155</v>
      </c>
      <c r="J230" s="39"/>
      <c r="K230" s="39"/>
      <c r="L230" s="39">
        <f>G230-H230+I230</f>
        <v>2418.8</v>
      </c>
      <c r="M230" s="45"/>
    </row>
    <row r="231" spans="1:13" ht="36" customHeight="1" thickBot="1">
      <c r="A231" s="5" t="s">
        <v>643</v>
      </c>
      <c r="B231" s="5">
        <v>1</v>
      </c>
      <c r="C231" s="5"/>
      <c r="D231" s="5">
        <v>1</v>
      </c>
      <c r="E231" s="268" t="s">
        <v>93</v>
      </c>
      <c r="F231" s="93" t="s">
        <v>432</v>
      </c>
      <c r="G231" s="39">
        <v>2263.8</v>
      </c>
      <c r="H231" s="39"/>
      <c r="I231" s="39">
        <v>155</v>
      </c>
      <c r="J231" s="39"/>
      <c r="K231" s="39"/>
      <c r="L231" s="39">
        <f>G231-H231+I231</f>
        <v>2418.8</v>
      </c>
      <c r="M231" s="45"/>
    </row>
    <row r="232" spans="1:13" ht="36" customHeight="1" thickBot="1">
      <c r="A232" s="5" t="s">
        <v>644</v>
      </c>
      <c r="B232" s="5">
        <v>1</v>
      </c>
      <c r="C232" s="5">
        <v>1</v>
      </c>
      <c r="D232" s="5"/>
      <c r="E232" s="268" t="s">
        <v>95</v>
      </c>
      <c r="F232" s="93" t="s">
        <v>432</v>
      </c>
      <c r="G232" s="37">
        <v>2585.1</v>
      </c>
      <c r="H232" s="37"/>
      <c r="I232" s="37">
        <v>142</v>
      </c>
      <c r="J232" s="37"/>
      <c r="K232" s="161"/>
      <c r="L232" s="37">
        <f>G232-H232+I232</f>
        <v>2727.1</v>
      </c>
      <c r="M232" s="45"/>
    </row>
    <row r="233" spans="2:13" ht="25.5" customHeight="1" thickTop="1">
      <c r="B233" s="34">
        <f>SUM(B222:B232)</f>
        <v>11</v>
      </c>
      <c r="C233" s="34">
        <f>SUM(C222:C232)</f>
        <v>9</v>
      </c>
      <c r="D233" s="34">
        <f>SUM(D222:D232)</f>
        <v>2</v>
      </c>
      <c r="E233" s="227"/>
      <c r="F233" s="267" t="s">
        <v>7</v>
      </c>
      <c r="G233" s="53">
        <f>SUM(G222:G232)</f>
        <v>35346.149999999994</v>
      </c>
      <c r="H233" s="53">
        <f>SUM(H222:H232)</f>
        <v>420</v>
      </c>
      <c r="I233" s="53">
        <f>SUM(I222:I232)</f>
        <v>1355</v>
      </c>
      <c r="J233" s="53">
        <f>SUM(J222:J232)</f>
        <v>0</v>
      </c>
      <c r="K233" s="53">
        <f>SUM(K222:K232)</f>
        <v>0</v>
      </c>
      <c r="L233" s="53">
        <f>SUM(L222:L232)</f>
        <v>36281.149999999994</v>
      </c>
      <c r="M233" s="4"/>
    </row>
    <row r="234" spans="1:13" ht="15" customHeight="1">
      <c r="A234" s="273" t="s">
        <v>10</v>
      </c>
      <c r="B234" s="273"/>
      <c r="C234" s="273"/>
      <c r="D234" s="273"/>
      <c r="E234" s="273"/>
      <c r="F234" s="273"/>
      <c r="G234" s="273"/>
      <c r="H234" s="273"/>
      <c r="I234" s="273"/>
      <c r="J234" s="273"/>
      <c r="K234" s="273"/>
      <c r="L234" s="273"/>
      <c r="M234" s="273"/>
    </row>
    <row r="235" spans="1:13" ht="15" customHeight="1">
      <c r="A235" s="273" t="s">
        <v>11</v>
      </c>
      <c r="B235" s="273"/>
      <c r="C235" s="273"/>
      <c r="D235" s="273"/>
      <c r="E235" s="273"/>
      <c r="F235" s="273"/>
      <c r="G235" s="273"/>
      <c r="H235" s="273"/>
      <c r="I235" s="273"/>
      <c r="J235" s="273"/>
      <c r="K235" s="273"/>
      <c r="L235" s="273"/>
      <c r="M235" s="273"/>
    </row>
    <row r="236" spans="1:13" ht="15" customHeight="1">
      <c r="A236" s="273" t="str">
        <f>A3</f>
        <v>Nómina que corresponde a la 1RA (PRIMERA) quincena del mes de DICIEMBRE de 2016.</v>
      </c>
      <c r="B236" s="273"/>
      <c r="C236" s="273"/>
      <c r="D236" s="273"/>
      <c r="E236" s="273"/>
      <c r="F236" s="273"/>
      <c r="G236" s="273"/>
      <c r="H236" s="273"/>
      <c r="I236" s="273"/>
      <c r="J236" s="273"/>
      <c r="K236" s="273"/>
      <c r="L236" s="273"/>
      <c r="M236" s="273"/>
    </row>
    <row r="237" spans="1:13" ht="15" customHeight="1">
      <c r="A237" s="272" t="s">
        <v>455</v>
      </c>
      <c r="B237" s="272"/>
      <c r="C237" s="272"/>
      <c r="D237" s="272"/>
      <c r="E237" s="272"/>
      <c r="F237" s="272"/>
      <c r="G237" s="272"/>
      <c r="H237" s="272"/>
      <c r="I237" s="272"/>
      <c r="J237" s="272"/>
      <c r="K237" s="272"/>
      <c r="L237" s="272"/>
      <c r="M237" s="272"/>
    </row>
    <row r="238" spans="1:13" ht="24.75" customHeight="1">
      <c r="A238" s="51" t="s">
        <v>8</v>
      </c>
      <c r="B238" s="47" t="s">
        <v>38</v>
      </c>
      <c r="C238" s="47" t="s">
        <v>31</v>
      </c>
      <c r="D238" s="47" t="s">
        <v>32</v>
      </c>
      <c r="E238" s="51" t="s">
        <v>0</v>
      </c>
      <c r="F238" s="51" t="s">
        <v>1</v>
      </c>
      <c r="G238" s="51" t="s">
        <v>2</v>
      </c>
      <c r="H238" s="51" t="s">
        <v>3</v>
      </c>
      <c r="I238" s="51" t="s">
        <v>4</v>
      </c>
      <c r="J238" s="89" t="s">
        <v>104</v>
      </c>
      <c r="K238" s="243" t="s">
        <v>477</v>
      </c>
      <c r="L238" s="51" t="s">
        <v>5</v>
      </c>
      <c r="M238" s="51" t="s">
        <v>6</v>
      </c>
    </row>
    <row r="239" spans="1:13" ht="51" customHeight="1" thickBot="1">
      <c r="A239" s="58" t="s">
        <v>645</v>
      </c>
      <c r="B239" s="58">
        <v>1</v>
      </c>
      <c r="C239" s="58">
        <v>1</v>
      </c>
      <c r="D239" s="58"/>
      <c r="E239" s="74" t="s">
        <v>96</v>
      </c>
      <c r="F239" s="75" t="s">
        <v>55</v>
      </c>
      <c r="G239" s="76">
        <v>7791</v>
      </c>
      <c r="H239" s="76">
        <v>420</v>
      </c>
      <c r="I239" s="76"/>
      <c r="J239" s="76"/>
      <c r="K239" s="76"/>
      <c r="L239" s="76">
        <f>G239-H239+I239</f>
        <v>7371</v>
      </c>
      <c r="M239" s="69"/>
    </row>
    <row r="240" spans="1:13" ht="51" customHeight="1" thickBot="1">
      <c r="A240" s="5" t="s">
        <v>646</v>
      </c>
      <c r="B240" s="5">
        <v>1</v>
      </c>
      <c r="C240" s="5">
        <v>1</v>
      </c>
      <c r="D240" s="5"/>
      <c r="E240" s="52" t="s">
        <v>296</v>
      </c>
      <c r="F240" s="35" t="s">
        <v>25</v>
      </c>
      <c r="G240" s="39">
        <v>3915.45</v>
      </c>
      <c r="H240" s="79"/>
      <c r="I240" s="79">
        <v>90</v>
      </c>
      <c r="J240" s="79"/>
      <c r="K240" s="79"/>
      <c r="L240" s="39">
        <f>G240-H240+I240</f>
        <v>4005.45</v>
      </c>
      <c r="M240" s="11"/>
    </row>
    <row r="241" spans="1:13" ht="51" customHeight="1" thickBot="1">
      <c r="A241" s="5" t="s">
        <v>647</v>
      </c>
      <c r="B241" s="5">
        <v>1</v>
      </c>
      <c r="C241" s="5">
        <v>1</v>
      </c>
      <c r="D241" s="2"/>
      <c r="E241" s="163" t="s">
        <v>291</v>
      </c>
      <c r="F241" s="31" t="s">
        <v>292</v>
      </c>
      <c r="G241" s="39">
        <v>3043.95</v>
      </c>
      <c r="H241" s="39"/>
      <c r="I241" s="39">
        <v>111</v>
      </c>
      <c r="J241" s="39"/>
      <c r="K241" s="39"/>
      <c r="L241" s="39">
        <f>G241-H241+I241</f>
        <v>3154.95</v>
      </c>
      <c r="M241" s="45"/>
    </row>
    <row r="242" spans="1:13" ht="51" customHeight="1" thickBot="1">
      <c r="A242" s="5" t="s">
        <v>648</v>
      </c>
      <c r="B242" s="13">
        <v>1</v>
      </c>
      <c r="C242" s="13">
        <v>1</v>
      </c>
      <c r="D242" s="5"/>
      <c r="E242" s="30" t="s">
        <v>218</v>
      </c>
      <c r="F242" s="35" t="s">
        <v>25</v>
      </c>
      <c r="G242" s="39">
        <v>3650.85</v>
      </c>
      <c r="H242" s="39"/>
      <c r="I242" s="39">
        <v>90</v>
      </c>
      <c r="J242" s="39"/>
      <c r="K242" s="39"/>
      <c r="L242" s="39">
        <f>G242-H242+I242</f>
        <v>3740.85</v>
      </c>
      <c r="M242" s="45"/>
    </row>
    <row r="243" ht="12.75" customHeight="1" thickBot="1"/>
    <row r="244" spans="1:13" ht="25.5" customHeight="1" thickTop="1">
      <c r="A244" s="126"/>
      <c r="B244" s="122">
        <f>SUM(B239:B243)</f>
        <v>4</v>
      </c>
      <c r="C244" s="122">
        <f>SUM(C239:C243)</f>
        <v>4</v>
      </c>
      <c r="D244" s="122">
        <f>SUM(D239:D243)</f>
        <v>0</v>
      </c>
      <c r="E244" s="136"/>
      <c r="F244" s="122" t="s">
        <v>7</v>
      </c>
      <c r="G244" s="132">
        <f>SUM(G239:G243)</f>
        <v>18401.25</v>
      </c>
      <c r="H244" s="132">
        <f>SUM(H239:H243)</f>
        <v>420</v>
      </c>
      <c r="I244" s="132">
        <f>SUM(I239:I243)</f>
        <v>291</v>
      </c>
      <c r="J244" s="132">
        <f>SUM(J239:J243)</f>
        <v>0</v>
      </c>
      <c r="K244" s="132">
        <f>SUM(K239:K243)</f>
        <v>0</v>
      </c>
      <c r="L244" s="132">
        <f>SUM(L239:L243)</f>
        <v>18272.25</v>
      </c>
      <c r="M244" s="134"/>
    </row>
    <row r="245" spans="1:13" ht="15" customHeight="1">
      <c r="A245" s="273" t="s">
        <v>10</v>
      </c>
      <c r="B245" s="273"/>
      <c r="C245" s="273"/>
      <c r="D245" s="273"/>
      <c r="E245" s="273"/>
      <c r="F245" s="273"/>
      <c r="G245" s="273"/>
      <c r="H245" s="273"/>
      <c r="I245" s="273"/>
      <c r="J245" s="273"/>
      <c r="K245" s="273"/>
      <c r="L245" s="273"/>
      <c r="M245" s="273"/>
    </row>
    <row r="246" spans="1:13" ht="15" customHeight="1">
      <c r="A246" s="273" t="s">
        <v>11</v>
      </c>
      <c r="B246" s="273"/>
      <c r="C246" s="273"/>
      <c r="D246" s="273"/>
      <c r="E246" s="273"/>
      <c r="F246" s="273"/>
      <c r="G246" s="273"/>
      <c r="H246" s="273"/>
      <c r="I246" s="273"/>
      <c r="J246" s="273"/>
      <c r="K246" s="273"/>
      <c r="L246" s="273"/>
      <c r="M246" s="273"/>
    </row>
    <row r="247" spans="1:13" ht="15" customHeight="1">
      <c r="A247" s="273" t="str">
        <f>A3</f>
        <v>Nómina que corresponde a la 1RA (PRIMERA) quincena del mes de DICIEMBRE de 2016.</v>
      </c>
      <c r="B247" s="273"/>
      <c r="C247" s="273"/>
      <c r="D247" s="273"/>
      <c r="E247" s="273"/>
      <c r="F247" s="273"/>
      <c r="G247" s="273"/>
      <c r="H247" s="273"/>
      <c r="I247" s="273"/>
      <c r="J247" s="273"/>
      <c r="K247" s="273"/>
      <c r="L247" s="273"/>
      <c r="M247" s="273"/>
    </row>
    <row r="248" spans="1:13" ht="15" customHeight="1">
      <c r="A248" s="272" t="s">
        <v>456</v>
      </c>
      <c r="B248" s="272"/>
      <c r="C248" s="272"/>
      <c r="D248" s="272"/>
      <c r="E248" s="272"/>
      <c r="F248" s="272"/>
      <c r="G248" s="272"/>
      <c r="H248" s="272"/>
      <c r="I248" s="272"/>
      <c r="J248" s="272"/>
      <c r="K248" s="272"/>
      <c r="L248" s="272"/>
      <c r="M248" s="272"/>
    </row>
    <row r="249" spans="1:13" ht="24.75" customHeight="1">
      <c r="A249" s="51" t="s">
        <v>8</v>
      </c>
      <c r="B249" s="47" t="s">
        <v>38</v>
      </c>
      <c r="C249" s="47" t="s">
        <v>31</v>
      </c>
      <c r="D249" s="47" t="s">
        <v>32</v>
      </c>
      <c r="E249" s="51" t="s">
        <v>0</v>
      </c>
      <c r="F249" s="51" t="s">
        <v>1</v>
      </c>
      <c r="G249" s="51" t="s">
        <v>2</v>
      </c>
      <c r="H249" s="51" t="s">
        <v>3</v>
      </c>
      <c r="I249" s="51" t="s">
        <v>4</v>
      </c>
      <c r="J249" s="89" t="s">
        <v>104</v>
      </c>
      <c r="K249" s="243" t="s">
        <v>477</v>
      </c>
      <c r="L249" s="51" t="s">
        <v>5</v>
      </c>
      <c r="M249" s="51" t="s">
        <v>6</v>
      </c>
    </row>
    <row r="250" spans="1:13" ht="51" customHeight="1" thickBot="1">
      <c r="A250" s="58" t="s">
        <v>649</v>
      </c>
      <c r="B250" s="58">
        <v>1</v>
      </c>
      <c r="C250" s="58"/>
      <c r="D250" s="58">
        <v>1</v>
      </c>
      <c r="E250" s="74" t="s">
        <v>97</v>
      </c>
      <c r="F250" s="75" t="s">
        <v>55</v>
      </c>
      <c r="G250" s="76">
        <v>7791</v>
      </c>
      <c r="H250" s="76">
        <v>420</v>
      </c>
      <c r="I250" s="76"/>
      <c r="J250" s="76"/>
      <c r="K250" s="76"/>
      <c r="L250" s="76">
        <f>G250-H250+I250</f>
        <v>7371</v>
      </c>
      <c r="M250" s="69"/>
    </row>
    <row r="251" spans="1:13" ht="51" customHeight="1" thickBot="1">
      <c r="A251" s="5" t="s">
        <v>650</v>
      </c>
      <c r="B251" s="5">
        <v>1</v>
      </c>
      <c r="C251" s="5"/>
      <c r="D251" s="5">
        <v>1</v>
      </c>
      <c r="E251" s="30" t="s">
        <v>98</v>
      </c>
      <c r="F251" s="32" t="s">
        <v>21</v>
      </c>
      <c r="G251" s="36">
        <v>4071.9</v>
      </c>
      <c r="H251" s="36"/>
      <c r="I251" s="36">
        <v>90</v>
      </c>
      <c r="J251" s="36"/>
      <c r="K251" s="36"/>
      <c r="L251" s="39">
        <f>G251-H251+I251</f>
        <v>4161.9</v>
      </c>
      <c r="M251" s="45"/>
    </row>
    <row r="252" spans="1:13" ht="51" customHeight="1" thickBot="1">
      <c r="A252" s="5" t="s">
        <v>651</v>
      </c>
      <c r="B252" s="5">
        <v>1</v>
      </c>
      <c r="C252" s="5"/>
      <c r="D252" s="5">
        <v>1</v>
      </c>
      <c r="E252" s="30" t="s">
        <v>99</v>
      </c>
      <c r="F252" s="32" t="s">
        <v>21</v>
      </c>
      <c r="G252" s="37">
        <v>3650.85</v>
      </c>
      <c r="H252" s="37"/>
      <c r="I252" s="37">
        <v>90</v>
      </c>
      <c r="J252" s="37"/>
      <c r="K252" s="161"/>
      <c r="L252" s="37">
        <f>G252-H252+I252</f>
        <v>3740.85</v>
      </c>
      <c r="M252" s="45"/>
    </row>
    <row r="253" spans="1:13" ht="25.5" customHeight="1" thickTop="1">
      <c r="A253" s="126"/>
      <c r="B253" s="122">
        <f>SUM(B250:B252)</f>
        <v>3</v>
      </c>
      <c r="C253" s="122">
        <f>SUM(C250:C252)</f>
        <v>0</v>
      </c>
      <c r="D253" s="122">
        <f>SUM(D250:D252)</f>
        <v>3</v>
      </c>
      <c r="E253" s="127"/>
      <c r="F253" s="122" t="s">
        <v>7</v>
      </c>
      <c r="G253" s="120">
        <f>SUM(G250:G252)</f>
        <v>15513.75</v>
      </c>
      <c r="H253" s="120">
        <f>SUM(H250:H252)</f>
        <v>420</v>
      </c>
      <c r="I253" s="120">
        <f>SUM(I250:I252)</f>
        <v>180</v>
      </c>
      <c r="J253" s="120">
        <f>SUM(J250:J252)</f>
        <v>0</v>
      </c>
      <c r="K253" s="120">
        <f>SUM(K250:K252)</f>
        <v>0</v>
      </c>
      <c r="L253" s="120">
        <f>SUM(L250:L252)</f>
        <v>15273.75</v>
      </c>
      <c r="M253" s="134"/>
    </row>
    <row r="254" spans="1:13" ht="15" customHeight="1">
      <c r="A254" s="273" t="s">
        <v>10</v>
      </c>
      <c r="B254" s="273"/>
      <c r="C254" s="273"/>
      <c r="D254" s="273"/>
      <c r="E254" s="273"/>
      <c r="F254" s="273"/>
      <c r="G254" s="273"/>
      <c r="H254" s="273"/>
      <c r="I254" s="273"/>
      <c r="J254" s="273"/>
      <c r="K254" s="273"/>
      <c r="L254" s="273"/>
      <c r="M254" s="273"/>
    </row>
    <row r="255" spans="1:13" ht="15" customHeight="1">
      <c r="A255" s="273" t="s">
        <v>11</v>
      </c>
      <c r="B255" s="273"/>
      <c r="C255" s="273"/>
      <c r="D255" s="273"/>
      <c r="E255" s="273"/>
      <c r="F255" s="273"/>
      <c r="G255" s="273"/>
      <c r="H255" s="273"/>
      <c r="I255" s="273"/>
      <c r="J255" s="273"/>
      <c r="K255" s="273"/>
      <c r="L255" s="273"/>
      <c r="M255" s="273"/>
    </row>
    <row r="256" spans="1:13" ht="15" customHeight="1">
      <c r="A256" s="273" t="str">
        <f>A3</f>
        <v>Nómina que corresponde a la 1RA (PRIMERA) quincena del mes de DICIEMBRE de 2016.</v>
      </c>
      <c r="B256" s="273"/>
      <c r="C256" s="273"/>
      <c r="D256" s="273"/>
      <c r="E256" s="273"/>
      <c r="F256" s="273"/>
      <c r="G256" s="273"/>
      <c r="H256" s="273"/>
      <c r="I256" s="273"/>
      <c r="J256" s="273"/>
      <c r="K256" s="273"/>
      <c r="L256" s="273"/>
      <c r="M256" s="273"/>
    </row>
    <row r="257" spans="1:13" ht="15" customHeight="1">
      <c r="A257" s="272" t="s">
        <v>457</v>
      </c>
      <c r="B257" s="272"/>
      <c r="C257" s="272"/>
      <c r="D257" s="272"/>
      <c r="E257" s="272"/>
      <c r="F257" s="272"/>
      <c r="G257" s="272"/>
      <c r="H257" s="272"/>
      <c r="I257" s="272"/>
      <c r="J257" s="272"/>
      <c r="K257" s="272"/>
      <c r="L257" s="272"/>
      <c r="M257" s="272"/>
    </row>
    <row r="258" spans="1:13" ht="22.5" customHeight="1">
      <c r="A258" s="51" t="s">
        <v>8</v>
      </c>
      <c r="B258" s="47" t="s">
        <v>38</v>
      </c>
      <c r="C258" s="47" t="s">
        <v>31</v>
      </c>
      <c r="D258" s="47" t="s">
        <v>32</v>
      </c>
      <c r="E258" s="51" t="s">
        <v>0</v>
      </c>
      <c r="F258" s="51" t="s">
        <v>1</v>
      </c>
      <c r="G258" s="51" t="s">
        <v>2</v>
      </c>
      <c r="H258" s="51" t="s">
        <v>3</v>
      </c>
      <c r="I258" s="51" t="s">
        <v>4</v>
      </c>
      <c r="J258" s="89" t="s">
        <v>104</v>
      </c>
      <c r="K258" s="243" t="s">
        <v>477</v>
      </c>
      <c r="L258" s="51" t="s">
        <v>5</v>
      </c>
      <c r="M258" s="51" t="s">
        <v>6</v>
      </c>
    </row>
    <row r="259" spans="1:13" ht="51" customHeight="1" thickBot="1">
      <c r="A259" s="58" t="s">
        <v>652</v>
      </c>
      <c r="B259" s="58">
        <v>1</v>
      </c>
      <c r="C259" s="58">
        <v>1</v>
      </c>
      <c r="D259" s="58"/>
      <c r="E259" s="62" t="s">
        <v>100</v>
      </c>
      <c r="F259" s="75" t="s">
        <v>55</v>
      </c>
      <c r="G259" s="76">
        <v>8112.3</v>
      </c>
      <c r="H259" s="76">
        <v>420</v>
      </c>
      <c r="I259" s="76"/>
      <c r="J259" s="76"/>
      <c r="K259" s="76"/>
      <c r="L259" s="76">
        <f>G259-H259+I259+J259+K259</f>
        <v>7692.3</v>
      </c>
      <c r="M259" s="69"/>
    </row>
    <row r="260" spans="1:13" ht="51" customHeight="1" thickBot="1">
      <c r="A260" s="5" t="s">
        <v>653</v>
      </c>
      <c r="B260" s="5">
        <v>1</v>
      </c>
      <c r="C260" s="5"/>
      <c r="D260" s="5">
        <v>1</v>
      </c>
      <c r="E260" s="88" t="s">
        <v>102</v>
      </c>
      <c r="F260" s="86" t="s">
        <v>21</v>
      </c>
      <c r="G260" s="39">
        <v>3677.1</v>
      </c>
      <c r="H260" s="39"/>
      <c r="I260" s="39">
        <v>90</v>
      </c>
      <c r="J260" s="39"/>
      <c r="K260" s="39"/>
      <c r="L260" s="39">
        <f>G260-H260+I260+J260+K260</f>
        <v>3767.1</v>
      </c>
      <c r="M260" s="45"/>
    </row>
    <row r="261" spans="1:13" ht="51" customHeight="1" thickBot="1">
      <c r="A261" s="5" t="s">
        <v>654</v>
      </c>
      <c r="B261" s="5">
        <v>1</v>
      </c>
      <c r="C261" s="5"/>
      <c r="D261" s="5">
        <v>1</v>
      </c>
      <c r="E261" s="85" t="s">
        <v>103</v>
      </c>
      <c r="F261" s="84" t="s">
        <v>61</v>
      </c>
      <c r="G261" s="43">
        <v>2138.85</v>
      </c>
      <c r="H261" s="43"/>
      <c r="I261" s="43">
        <v>167</v>
      </c>
      <c r="J261" s="43"/>
      <c r="K261" s="43"/>
      <c r="L261" s="39">
        <f>G261-H261+I261+J261+K261</f>
        <v>2305.85</v>
      </c>
      <c r="M261" s="45"/>
    </row>
    <row r="262" spans="1:13" ht="51" customHeight="1" thickBot="1">
      <c r="A262" s="5" t="s">
        <v>655</v>
      </c>
      <c r="B262" s="5">
        <v>1</v>
      </c>
      <c r="C262" s="5">
        <v>1</v>
      </c>
      <c r="D262" s="5"/>
      <c r="E262" s="85"/>
      <c r="F262" s="84" t="s">
        <v>101</v>
      </c>
      <c r="G262" s="57">
        <v>5788.65</v>
      </c>
      <c r="H262" s="57">
        <v>350</v>
      </c>
      <c r="I262" s="57"/>
      <c r="J262" s="57">
        <v>280</v>
      </c>
      <c r="K262" s="198"/>
      <c r="L262" s="161">
        <f>G262-H262+I262+J262+K262</f>
        <v>5718.65</v>
      </c>
      <c r="M262" s="45"/>
    </row>
    <row r="263" spans="1:13" ht="25.5" customHeight="1" thickTop="1">
      <c r="A263" s="116"/>
      <c r="B263" s="116"/>
      <c r="C263" s="116"/>
      <c r="D263" s="116"/>
      <c r="E263" s="142"/>
      <c r="F263" s="143" t="s">
        <v>271</v>
      </c>
      <c r="G263" s="130">
        <f>SUM(G259:G262)</f>
        <v>19716.9</v>
      </c>
      <c r="H263" s="130">
        <f>SUM(H259:H262)</f>
        <v>770</v>
      </c>
      <c r="I263" s="130">
        <f>SUM(I259:I262)</f>
        <v>257</v>
      </c>
      <c r="J263" s="130">
        <f>SUM(J259:J262)</f>
        <v>280</v>
      </c>
      <c r="K263" s="130">
        <f>SUM(K259:K262)</f>
        <v>0</v>
      </c>
      <c r="L263" s="130">
        <f>SUM(L259:L262)</f>
        <v>19483.9</v>
      </c>
      <c r="M263" s="144"/>
    </row>
    <row r="264" spans="1:13" ht="15" customHeight="1">
      <c r="A264" s="272" t="s">
        <v>458</v>
      </c>
      <c r="B264" s="272"/>
      <c r="C264" s="272"/>
      <c r="D264" s="272"/>
      <c r="E264" s="272"/>
      <c r="F264" s="272"/>
      <c r="G264" s="272"/>
      <c r="H264" s="272"/>
      <c r="I264" s="272"/>
      <c r="J264" s="272"/>
      <c r="K264" s="272"/>
      <c r="L264" s="272"/>
      <c r="M264" s="272"/>
    </row>
    <row r="265" spans="1:13" ht="24.75" customHeight="1">
      <c r="A265" s="195" t="s">
        <v>8</v>
      </c>
      <c r="B265" s="194" t="s">
        <v>38</v>
      </c>
      <c r="C265" s="194" t="s">
        <v>31</v>
      </c>
      <c r="D265" s="194" t="s">
        <v>32</v>
      </c>
      <c r="E265" s="195" t="s">
        <v>0</v>
      </c>
      <c r="F265" s="195" t="s">
        <v>1</v>
      </c>
      <c r="G265" s="195" t="s">
        <v>2</v>
      </c>
      <c r="H265" s="195" t="s">
        <v>3</v>
      </c>
      <c r="I265" s="195" t="s">
        <v>4</v>
      </c>
      <c r="J265" s="89" t="s">
        <v>104</v>
      </c>
      <c r="K265" s="243" t="s">
        <v>477</v>
      </c>
      <c r="L265" s="195" t="s">
        <v>5</v>
      </c>
      <c r="M265" s="265" t="s">
        <v>6</v>
      </c>
    </row>
    <row r="266" spans="1:13" ht="51" customHeight="1" thickBot="1">
      <c r="A266" s="5" t="s">
        <v>656</v>
      </c>
      <c r="B266" s="5">
        <v>1</v>
      </c>
      <c r="C266" s="5">
        <v>1</v>
      </c>
      <c r="D266" s="5"/>
      <c r="E266" s="88"/>
      <c r="F266" s="86" t="s">
        <v>105</v>
      </c>
      <c r="G266" s="39">
        <v>5045.25</v>
      </c>
      <c r="H266" s="39">
        <v>210</v>
      </c>
      <c r="I266" s="39"/>
      <c r="J266" s="39">
        <v>175</v>
      </c>
      <c r="K266" s="39"/>
      <c r="L266" s="39">
        <f>G266-H266+I266+J266+K266</f>
        <v>5010.25</v>
      </c>
      <c r="M266" s="11"/>
    </row>
    <row r="267" spans="1:13" ht="51" customHeight="1" thickBot="1">
      <c r="A267" s="5" t="s">
        <v>657</v>
      </c>
      <c r="B267" s="5">
        <v>1</v>
      </c>
      <c r="C267" s="5">
        <v>1</v>
      </c>
      <c r="D267" s="5"/>
      <c r="E267" s="88"/>
      <c r="F267" s="86" t="s">
        <v>105</v>
      </c>
      <c r="G267" s="39">
        <v>5045.25</v>
      </c>
      <c r="H267" s="39">
        <v>210</v>
      </c>
      <c r="I267" s="39"/>
      <c r="J267" s="39">
        <v>175</v>
      </c>
      <c r="K267" s="39"/>
      <c r="L267" s="39">
        <f>G267-H267+I267+J267+K267</f>
        <v>5010.25</v>
      </c>
      <c r="M267" s="45"/>
    </row>
    <row r="268" spans="1:13" ht="51" customHeight="1" thickBot="1">
      <c r="A268" s="5" t="s">
        <v>658</v>
      </c>
      <c r="B268" s="5">
        <v>1</v>
      </c>
      <c r="C268" s="5">
        <v>1</v>
      </c>
      <c r="D268" s="5"/>
      <c r="E268" s="30"/>
      <c r="F268" s="86" t="s">
        <v>105</v>
      </c>
      <c r="G268" s="39">
        <v>5045.25</v>
      </c>
      <c r="H268" s="39">
        <v>210</v>
      </c>
      <c r="I268" s="39"/>
      <c r="J268" s="39">
        <v>175</v>
      </c>
      <c r="K268" s="39"/>
      <c r="L268" s="39">
        <f>G268-H268+I268+J268+K268</f>
        <v>5010.25</v>
      </c>
      <c r="M268" s="45"/>
    </row>
    <row r="269" spans="1:13" ht="51" customHeight="1" thickBot="1">
      <c r="A269" s="5" t="s">
        <v>659</v>
      </c>
      <c r="B269" s="5">
        <v>1</v>
      </c>
      <c r="C269" s="5">
        <v>1</v>
      </c>
      <c r="D269" s="5"/>
      <c r="E269" s="85"/>
      <c r="F269" s="86" t="s">
        <v>105</v>
      </c>
      <c r="G269" s="39">
        <v>5045.25</v>
      </c>
      <c r="H269" s="39">
        <v>210</v>
      </c>
      <c r="I269" s="39"/>
      <c r="J269" s="39">
        <v>175</v>
      </c>
      <c r="K269" s="39"/>
      <c r="L269" s="39">
        <f>G269-H269+I269+J269+K269</f>
        <v>5010.25</v>
      </c>
      <c r="M269" s="45"/>
    </row>
    <row r="270" spans="1:13" ht="51" customHeight="1" thickBot="1">
      <c r="A270" s="5" t="s">
        <v>660</v>
      </c>
      <c r="B270" s="5">
        <v>1</v>
      </c>
      <c r="C270" s="5">
        <v>1</v>
      </c>
      <c r="D270" s="5"/>
      <c r="E270" s="85"/>
      <c r="F270" s="86" t="s">
        <v>105</v>
      </c>
      <c r="G270" s="161">
        <v>5045.25</v>
      </c>
      <c r="H270" s="37">
        <v>210</v>
      </c>
      <c r="I270" s="37"/>
      <c r="J270" s="37">
        <v>175</v>
      </c>
      <c r="K270" s="161"/>
      <c r="L270" s="161">
        <f>G270-H270+I270+J270+K270</f>
        <v>5010.25</v>
      </c>
      <c r="M270" s="45"/>
    </row>
    <row r="271" spans="1:13" ht="25.5" customHeight="1" thickTop="1">
      <c r="A271" s="116"/>
      <c r="B271" s="116"/>
      <c r="C271" s="116"/>
      <c r="D271" s="116"/>
      <c r="E271" s="142"/>
      <c r="F271" s="143" t="s">
        <v>281</v>
      </c>
      <c r="G271" s="130">
        <f>SUM(G266:G270)</f>
        <v>25226.25</v>
      </c>
      <c r="H271" s="130">
        <f>SUM(H266:H270)</f>
        <v>1050</v>
      </c>
      <c r="I271" s="130">
        <f>SUM(I266:I270)</f>
        <v>0</v>
      </c>
      <c r="J271" s="130">
        <f>SUM(J266:J270)</f>
        <v>875</v>
      </c>
      <c r="K271" s="130">
        <f>SUM(K266:K270)</f>
        <v>0</v>
      </c>
      <c r="L271" s="130">
        <f>SUM(L266:L270)</f>
        <v>25051.25</v>
      </c>
      <c r="M271" s="144"/>
    </row>
    <row r="272" spans="1:13" ht="15" customHeight="1">
      <c r="A272" s="272" t="s">
        <v>459</v>
      </c>
      <c r="B272" s="272"/>
      <c r="C272" s="272"/>
      <c r="D272" s="272"/>
      <c r="E272" s="272"/>
      <c r="F272" s="272"/>
      <c r="G272" s="272"/>
      <c r="H272" s="272"/>
      <c r="I272" s="272"/>
      <c r="J272" s="272"/>
      <c r="K272" s="272"/>
      <c r="L272" s="272"/>
      <c r="M272" s="272"/>
    </row>
    <row r="273" spans="1:13" ht="24.75" customHeight="1">
      <c r="A273" s="195" t="s">
        <v>8</v>
      </c>
      <c r="B273" s="194" t="s">
        <v>38</v>
      </c>
      <c r="C273" s="194" t="s">
        <v>31</v>
      </c>
      <c r="D273" s="194" t="s">
        <v>32</v>
      </c>
      <c r="E273" s="195" t="s">
        <v>0</v>
      </c>
      <c r="F273" s="195" t="s">
        <v>1</v>
      </c>
      <c r="G273" s="195" t="s">
        <v>2</v>
      </c>
      <c r="H273" s="195" t="s">
        <v>3</v>
      </c>
      <c r="I273" s="195" t="s">
        <v>4</v>
      </c>
      <c r="J273" s="89" t="s">
        <v>104</v>
      </c>
      <c r="K273" s="243" t="s">
        <v>477</v>
      </c>
      <c r="L273" s="195" t="s">
        <v>5</v>
      </c>
      <c r="M273" s="195" t="s">
        <v>6</v>
      </c>
    </row>
    <row r="274" spans="1:13" ht="51" customHeight="1" thickBot="1">
      <c r="A274" s="5" t="s">
        <v>661</v>
      </c>
      <c r="B274" s="5">
        <v>1</v>
      </c>
      <c r="C274" s="5">
        <v>1</v>
      </c>
      <c r="D274" s="5"/>
      <c r="E274" s="52"/>
      <c r="F274" s="84" t="s">
        <v>106</v>
      </c>
      <c r="G274" s="43">
        <v>4732.35</v>
      </c>
      <c r="H274" s="43">
        <v>175</v>
      </c>
      <c r="I274" s="43"/>
      <c r="J274" s="43">
        <v>153</v>
      </c>
      <c r="K274" s="43"/>
      <c r="L274" s="43">
        <f>G274-H274+I274+J274+K274</f>
        <v>4710.35</v>
      </c>
      <c r="M274" s="11"/>
    </row>
    <row r="275" spans="1:13" ht="51" customHeight="1" thickBot="1">
      <c r="A275" s="5" t="s">
        <v>662</v>
      </c>
      <c r="B275" s="5">
        <v>1</v>
      </c>
      <c r="C275" s="5">
        <v>1</v>
      </c>
      <c r="D275" s="5"/>
      <c r="E275" s="85"/>
      <c r="F275" s="84" t="s">
        <v>106</v>
      </c>
      <c r="G275" s="43">
        <v>4732.35</v>
      </c>
      <c r="H275" s="43">
        <v>175</v>
      </c>
      <c r="I275" s="43"/>
      <c r="J275" s="43">
        <v>153</v>
      </c>
      <c r="K275" s="43"/>
      <c r="L275" s="43">
        <f aca="true" t="shared" si="6" ref="L275:L282">G275-H275+I275+J275+K275</f>
        <v>4710.35</v>
      </c>
      <c r="M275" s="45"/>
    </row>
    <row r="276" spans="1:13" ht="51" customHeight="1" thickBot="1">
      <c r="A276" s="5" t="s">
        <v>663</v>
      </c>
      <c r="B276" s="5">
        <v>1</v>
      </c>
      <c r="C276" s="5">
        <v>1</v>
      </c>
      <c r="D276" s="5"/>
      <c r="E276" s="30"/>
      <c r="F276" s="86" t="s">
        <v>106</v>
      </c>
      <c r="G276" s="39">
        <v>4732.35</v>
      </c>
      <c r="H276" s="39">
        <v>175</v>
      </c>
      <c r="I276" s="39"/>
      <c r="J276" s="39">
        <v>153</v>
      </c>
      <c r="K276" s="39"/>
      <c r="L276" s="39">
        <f t="shared" si="6"/>
        <v>4710.35</v>
      </c>
      <c r="M276" s="45"/>
    </row>
    <row r="277" spans="1:13" ht="51" customHeight="1" thickBot="1">
      <c r="A277" s="5" t="s">
        <v>664</v>
      </c>
      <c r="B277" s="5">
        <v>1</v>
      </c>
      <c r="C277" s="5">
        <v>1</v>
      </c>
      <c r="D277" s="5"/>
      <c r="E277" s="85"/>
      <c r="F277" s="84" t="s">
        <v>106</v>
      </c>
      <c r="G277" s="43">
        <v>4732.35</v>
      </c>
      <c r="H277" s="43">
        <v>175</v>
      </c>
      <c r="I277" s="43"/>
      <c r="J277" s="43">
        <v>153</v>
      </c>
      <c r="K277" s="43"/>
      <c r="L277" s="43">
        <f t="shared" si="6"/>
        <v>4710.35</v>
      </c>
      <c r="M277" s="45"/>
    </row>
    <row r="278" spans="1:13" ht="51" customHeight="1" thickBot="1">
      <c r="A278" s="5" t="s">
        <v>665</v>
      </c>
      <c r="B278" s="5">
        <v>1</v>
      </c>
      <c r="C278" s="5">
        <v>1</v>
      </c>
      <c r="D278" s="5"/>
      <c r="E278" s="52"/>
      <c r="F278" s="84" t="s">
        <v>106</v>
      </c>
      <c r="G278" s="43">
        <v>4732.35</v>
      </c>
      <c r="H278" s="43">
        <v>175</v>
      </c>
      <c r="I278" s="43"/>
      <c r="J278" s="43">
        <v>153</v>
      </c>
      <c r="K278" s="43"/>
      <c r="L278" s="43">
        <f t="shared" si="6"/>
        <v>4710.35</v>
      </c>
      <c r="M278" s="45"/>
    </row>
    <row r="279" spans="1:13" ht="51" customHeight="1" thickBot="1">
      <c r="A279" s="5" t="s">
        <v>666</v>
      </c>
      <c r="B279" s="5">
        <v>1</v>
      </c>
      <c r="C279" s="5">
        <v>1</v>
      </c>
      <c r="D279" s="5"/>
      <c r="E279" s="52"/>
      <c r="F279" s="84" t="s">
        <v>106</v>
      </c>
      <c r="G279" s="43">
        <v>4732.35</v>
      </c>
      <c r="H279" s="43">
        <v>175</v>
      </c>
      <c r="I279" s="43"/>
      <c r="J279" s="43">
        <v>153</v>
      </c>
      <c r="K279" s="43"/>
      <c r="L279" s="43">
        <f t="shared" si="6"/>
        <v>4710.35</v>
      </c>
      <c r="M279" s="45"/>
    </row>
    <row r="280" spans="1:13" ht="51" customHeight="1" thickBot="1">
      <c r="A280" s="5" t="s">
        <v>667</v>
      </c>
      <c r="B280" s="5">
        <v>1</v>
      </c>
      <c r="C280" s="5">
        <v>1</v>
      </c>
      <c r="D280" s="5"/>
      <c r="E280" s="52"/>
      <c r="F280" s="84" t="s">
        <v>106</v>
      </c>
      <c r="G280" s="43">
        <v>4732.35</v>
      </c>
      <c r="H280" s="43">
        <f>175</f>
        <v>175</v>
      </c>
      <c r="I280" s="43"/>
      <c r="J280" s="43">
        <v>153</v>
      </c>
      <c r="K280" s="43"/>
      <c r="L280" s="43">
        <f t="shared" si="6"/>
        <v>4710.35</v>
      </c>
      <c r="M280" s="45"/>
    </row>
    <row r="281" spans="1:13" ht="51" customHeight="1" thickBot="1">
      <c r="A281" s="5" t="s">
        <v>668</v>
      </c>
      <c r="B281" s="5">
        <v>1</v>
      </c>
      <c r="C281" s="5">
        <v>1</v>
      </c>
      <c r="D281" s="5"/>
      <c r="E281" s="85"/>
      <c r="F281" s="84" t="s">
        <v>106</v>
      </c>
      <c r="G281" s="43">
        <v>4732.35</v>
      </c>
      <c r="H281" s="43">
        <v>175</v>
      </c>
      <c r="I281" s="43"/>
      <c r="J281" s="43">
        <v>153</v>
      </c>
      <c r="K281" s="43"/>
      <c r="L281" s="43">
        <f t="shared" si="6"/>
        <v>4710.35</v>
      </c>
      <c r="M281" s="45"/>
    </row>
    <row r="282" spans="1:13" ht="51" customHeight="1" thickBot="1">
      <c r="A282" s="5" t="s">
        <v>669</v>
      </c>
      <c r="B282" s="5">
        <v>1</v>
      </c>
      <c r="C282" s="5">
        <v>1</v>
      </c>
      <c r="D282" s="5"/>
      <c r="E282" s="52"/>
      <c r="F282" s="84" t="s">
        <v>106</v>
      </c>
      <c r="G282" s="198">
        <v>4732.35</v>
      </c>
      <c r="H282" s="57">
        <v>175</v>
      </c>
      <c r="I282" s="57"/>
      <c r="J282" s="57">
        <v>153</v>
      </c>
      <c r="K282" s="198"/>
      <c r="L282" s="198">
        <f t="shared" si="6"/>
        <v>4710.35</v>
      </c>
      <c r="M282" s="45"/>
    </row>
    <row r="283" spans="1:13" ht="25.5" customHeight="1" thickTop="1">
      <c r="A283" s="116"/>
      <c r="B283" s="116"/>
      <c r="C283" s="116"/>
      <c r="D283" s="116"/>
      <c r="E283" s="117"/>
      <c r="F283" s="143" t="s">
        <v>281</v>
      </c>
      <c r="G283" s="130">
        <f>SUM(G274:G282)</f>
        <v>42591.149999999994</v>
      </c>
      <c r="H283" s="130">
        <f>SUM(H274:H282)</f>
        <v>1575</v>
      </c>
      <c r="I283" s="130">
        <f>SUM(I274:I282)</f>
        <v>0</v>
      </c>
      <c r="J283" s="130">
        <f>SUM(J274:J282)</f>
        <v>1377</v>
      </c>
      <c r="K283" s="130">
        <f>SUM(K274:K282)</f>
        <v>0</v>
      </c>
      <c r="L283" s="130">
        <f>SUM(L274:L282)</f>
        <v>42393.149999999994</v>
      </c>
      <c r="M283" s="144"/>
    </row>
    <row r="284" spans="1:13" ht="15" customHeight="1">
      <c r="A284" s="278" t="s">
        <v>460</v>
      </c>
      <c r="B284" s="278"/>
      <c r="C284" s="278"/>
      <c r="D284" s="278"/>
      <c r="E284" s="278"/>
      <c r="F284" s="278"/>
      <c r="G284" s="278"/>
      <c r="H284" s="278"/>
      <c r="I284" s="278"/>
      <c r="J284" s="278"/>
      <c r="K284" s="278"/>
      <c r="L284" s="278"/>
      <c r="M284" s="278"/>
    </row>
    <row r="285" spans="1:13" ht="24.75" customHeight="1">
      <c r="A285" s="195" t="s">
        <v>8</v>
      </c>
      <c r="B285" s="194" t="s">
        <v>38</v>
      </c>
      <c r="C285" s="194" t="s">
        <v>31</v>
      </c>
      <c r="D285" s="194" t="s">
        <v>32</v>
      </c>
      <c r="E285" s="195" t="s">
        <v>0</v>
      </c>
      <c r="F285" s="195" t="s">
        <v>1</v>
      </c>
      <c r="G285" s="195" t="s">
        <v>2</v>
      </c>
      <c r="H285" s="195" t="s">
        <v>3</v>
      </c>
      <c r="I285" s="195" t="s">
        <v>4</v>
      </c>
      <c r="J285" s="89" t="s">
        <v>104</v>
      </c>
      <c r="K285" s="243" t="s">
        <v>477</v>
      </c>
      <c r="L285" s="195" t="s">
        <v>5</v>
      </c>
      <c r="M285" s="195" t="s">
        <v>6</v>
      </c>
    </row>
    <row r="286" spans="1:13" ht="51" customHeight="1" thickBot="1">
      <c r="A286" s="5" t="s">
        <v>670</v>
      </c>
      <c r="B286" s="5">
        <v>1</v>
      </c>
      <c r="C286" s="5">
        <v>1</v>
      </c>
      <c r="D286" s="5"/>
      <c r="E286" s="85"/>
      <c r="F286" s="84" t="s">
        <v>107</v>
      </c>
      <c r="G286" s="43">
        <v>4301.85</v>
      </c>
      <c r="H286" s="43">
        <v>95</v>
      </c>
      <c r="I286" s="43"/>
      <c r="J286" s="43">
        <v>126</v>
      </c>
      <c r="K286" s="43"/>
      <c r="L286" s="43">
        <f>G286-H286+I286+J286+K286</f>
        <v>4332.85</v>
      </c>
      <c r="M286" s="11"/>
    </row>
    <row r="287" spans="1:13" ht="51" customHeight="1" thickBot="1">
      <c r="A287" s="5" t="s">
        <v>671</v>
      </c>
      <c r="B287" s="5">
        <v>1</v>
      </c>
      <c r="C287" s="5">
        <v>1</v>
      </c>
      <c r="D287" s="5"/>
      <c r="E287" s="85"/>
      <c r="F287" s="84" t="s">
        <v>107</v>
      </c>
      <c r="G287" s="43">
        <v>4301.85</v>
      </c>
      <c r="H287" s="43">
        <v>95</v>
      </c>
      <c r="I287" s="43"/>
      <c r="J287" s="43">
        <v>126</v>
      </c>
      <c r="K287" s="43"/>
      <c r="L287" s="43">
        <f aca="true" t="shared" si="7" ref="L287:L294">G287-H287+I287+J287+K287</f>
        <v>4332.85</v>
      </c>
      <c r="M287" s="45"/>
    </row>
    <row r="288" spans="1:13" ht="51" customHeight="1" thickBot="1">
      <c r="A288" s="5" t="s">
        <v>672</v>
      </c>
      <c r="B288" s="5">
        <v>1</v>
      </c>
      <c r="C288" s="5">
        <v>1</v>
      </c>
      <c r="D288" s="5"/>
      <c r="E288" s="85"/>
      <c r="F288" s="84" t="s">
        <v>107</v>
      </c>
      <c r="G288" s="43">
        <v>4301.85</v>
      </c>
      <c r="H288" s="90">
        <v>95</v>
      </c>
      <c r="I288" s="43"/>
      <c r="J288" s="43">
        <v>126</v>
      </c>
      <c r="K288" s="43"/>
      <c r="L288" s="43">
        <f t="shared" si="7"/>
        <v>4332.85</v>
      </c>
      <c r="M288" s="45"/>
    </row>
    <row r="289" spans="1:13" ht="51" customHeight="1" thickBot="1">
      <c r="A289" s="5" t="s">
        <v>673</v>
      </c>
      <c r="B289" s="5">
        <v>1</v>
      </c>
      <c r="C289" s="5"/>
      <c r="D289" s="5">
        <v>1</v>
      </c>
      <c r="E289" s="85"/>
      <c r="F289" s="84" t="s">
        <v>107</v>
      </c>
      <c r="G289" s="43">
        <v>4301.85</v>
      </c>
      <c r="H289" s="90">
        <v>95</v>
      </c>
      <c r="I289" s="43"/>
      <c r="J289" s="43">
        <v>126</v>
      </c>
      <c r="K289" s="43"/>
      <c r="L289" s="43">
        <f t="shared" si="7"/>
        <v>4332.85</v>
      </c>
      <c r="M289" s="45"/>
    </row>
    <row r="290" spans="1:13" ht="51" customHeight="1" thickBot="1">
      <c r="A290" s="5" t="s">
        <v>674</v>
      </c>
      <c r="B290" s="5">
        <v>1</v>
      </c>
      <c r="C290" s="5">
        <v>1</v>
      </c>
      <c r="D290" s="5"/>
      <c r="E290" s="85"/>
      <c r="F290" s="84" t="s">
        <v>107</v>
      </c>
      <c r="G290" s="43">
        <v>4301.85</v>
      </c>
      <c r="H290" s="43">
        <v>95</v>
      </c>
      <c r="I290" s="43"/>
      <c r="J290" s="43">
        <v>126</v>
      </c>
      <c r="K290" s="43"/>
      <c r="L290" s="43">
        <f t="shared" si="7"/>
        <v>4332.85</v>
      </c>
      <c r="M290" s="45"/>
    </row>
    <row r="291" spans="1:13" ht="51" customHeight="1" thickBot="1">
      <c r="A291" s="5" t="s">
        <v>675</v>
      </c>
      <c r="B291" s="5">
        <v>1</v>
      </c>
      <c r="C291" s="5">
        <v>1</v>
      </c>
      <c r="D291" s="5"/>
      <c r="E291" s="85"/>
      <c r="F291" s="84" t="s">
        <v>107</v>
      </c>
      <c r="G291" s="43">
        <v>4301.85</v>
      </c>
      <c r="H291" s="43">
        <v>95</v>
      </c>
      <c r="I291" s="43"/>
      <c r="J291" s="43">
        <v>126</v>
      </c>
      <c r="K291" s="43"/>
      <c r="L291" s="43">
        <f t="shared" si="7"/>
        <v>4332.85</v>
      </c>
      <c r="M291" s="45"/>
    </row>
    <row r="292" spans="1:13" ht="51" customHeight="1" thickBot="1">
      <c r="A292" s="5" t="s">
        <v>676</v>
      </c>
      <c r="B292" s="5">
        <v>1</v>
      </c>
      <c r="C292" s="5">
        <v>1</v>
      </c>
      <c r="D292" s="5"/>
      <c r="E292" s="85"/>
      <c r="F292" s="84" t="s">
        <v>107</v>
      </c>
      <c r="G292" s="43">
        <v>4301.85</v>
      </c>
      <c r="H292" s="90">
        <v>95</v>
      </c>
      <c r="I292" s="43"/>
      <c r="J292" s="43">
        <v>126</v>
      </c>
      <c r="K292" s="43"/>
      <c r="L292" s="43">
        <f t="shared" si="7"/>
        <v>4332.85</v>
      </c>
      <c r="M292" s="45"/>
    </row>
    <row r="293" spans="1:13" ht="51" customHeight="1" thickBot="1">
      <c r="A293" s="5" t="s">
        <v>677</v>
      </c>
      <c r="B293" s="5">
        <v>1</v>
      </c>
      <c r="C293" s="5">
        <v>1</v>
      </c>
      <c r="D293" s="5"/>
      <c r="E293" s="85"/>
      <c r="F293" s="84" t="s">
        <v>107</v>
      </c>
      <c r="G293" s="43">
        <v>4301.85</v>
      </c>
      <c r="H293" s="90">
        <v>95</v>
      </c>
      <c r="I293" s="43"/>
      <c r="J293" s="43">
        <v>126</v>
      </c>
      <c r="K293" s="43"/>
      <c r="L293" s="43">
        <f t="shared" si="7"/>
        <v>4332.85</v>
      </c>
      <c r="M293" s="45"/>
    </row>
    <row r="294" spans="1:13" ht="51" customHeight="1" thickBot="1">
      <c r="A294" s="5" t="s">
        <v>678</v>
      </c>
      <c r="B294" s="5">
        <v>1</v>
      </c>
      <c r="C294" s="5">
        <v>1</v>
      </c>
      <c r="D294" s="5"/>
      <c r="E294" s="85"/>
      <c r="F294" s="84" t="s">
        <v>107</v>
      </c>
      <c r="G294" s="43">
        <v>4301.85</v>
      </c>
      <c r="H294" s="57">
        <v>95</v>
      </c>
      <c r="I294" s="57"/>
      <c r="J294" s="57">
        <v>126</v>
      </c>
      <c r="K294" s="198"/>
      <c r="L294" s="43">
        <f t="shared" si="7"/>
        <v>4332.85</v>
      </c>
      <c r="M294" s="45"/>
    </row>
    <row r="295" spans="1:13" ht="25.5" customHeight="1" thickBot="1" thickTop="1">
      <c r="A295" s="116"/>
      <c r="B295" s="116"/>
      <c r="C295" s="116"/>
      <c r="D295" s="116"/>
      <c r="E295" s="142"/>
      <c r="F295" s="143" t="s">
        <v>281</v>
      </c>
      <c r="G295" s="145">
        <f>SUM(G286:G294)</f>
        <v>38716.649999999994</v>
      </c>
      <c r="H295" s="145">
        <f>SUM(H286:H294)</f>
        <v>855</v>
      </c>
      <c r="I295" s="145">
        <f>SUM(I286:I294)</f>
        <v>0</v>
      </c>
      <c r="J295" s="145">
        <f>SUM(J286:J294)</f>
        <v>1134</v>
      </c>
      <c r="K295" s="145">
        <f>SUM(K286:K294)</f>
        <v>0</v>
      </c>
      <c r="L295" s="145">
        <f>SUM(L286:L294)</f>
        <v>38995.649999999994</v>
      </c>
      <c r="M295" s="134"/>
    </row>
    <row r="296" spans="1:13" ht="25.5" customHeight="1" thickTop="1">
      <c r="A296" s="116"/>
      <c r="B296" s="140">
        <f>SUM(B259:B294)</f>
        <v>27</v>
      </c>
      <c r="C296" s="140">
        <f>SUM(C259:C294)</f>
        <v>24</v>
      </c>
      <c r="D296" s="140">
        <f>SUM(D259:D294)</f>
        <v>3</v>
      </c>
      <c r="E296" s="146"/>
      <c r="F296" s="147" t="s">
        <v>282</v>
      </c>
      <c r="G296" s="130">
        <f aca="true" t="shared" si="8" ref="G296:L296">SUM(G263+G271+G283+G295)</f>
        <v>126250.94999999998</v>
      </c>
      <c r="H296" s="130">
        <f t="shared" si="8"/>
        <v>4250</v>
      </c>
      <c r="I296" s="130">
        <f t="shared" si="8"/>
        <v>257</v>
      </c>
      <c r="J296" s="130">
        <f t="shared" si="8"/>
        <v>3666</v>
      </c>
      <c r="K296" s="130">
        <f t="shared" si="8"/>
        <v>0</v>
      </c>
      <c r="L296" s="130">
        <f t="shared" si="8"/>
        <v>125923.94999999998</v>
      </c>
      <c r="M296" s="134"/>
    </row>
    <row r="297" spans="1:13" ht="15" customHeight="1">
      <c r="A297" s="273" t="s">
        <v>10</v>
      </c>
      <c r="B297" s="273"/>
      <c r="C297" s="273"/>
      <c r="D297" s="273"/>
      <c r="E297" s="273"/>
      <c r="F297" s="273"/>
      <c r="G297" s="273"/>
      <c r="H297" s="273"/>
      <c r="I297" s="273"/>
      <c r="J297" s="273"/>
      <c r="K297" s="273"/>
      <c r="L297" s="273"/>
      <c r="M297" s="273"/>
    </row>
    <row r="298" spans="1:13" ht="15" customHeight="1">
      <c r="A298" s="273" t="s">
        <v>11</v>
      </c>
      <c r="B298" s="273"/>
      <c r="C298" s="273"/>
      <c r="D298" s="273"/>
      <c r="E298" s="273"/>
      <c r="F298" s="273"/>
      <c r="G298" s="273"/>
      <c r="H298" s="273"/>
      <c r="I298" s="273"/>
      <c r="J298" s="273"/>
      <c r="K298" s="273"/>
      <c r="L298" s="273"/>
      <c r="M298" s="273"/>
    </row>
    <row r="299" spans="1:13" ht="15" customHeight="1">
      <c r="A299" s="273" t="str">
        <f>A3</f>
        <v>Nómina que corresponde a la 1RA (PRIMERA) quincena del mes de DICIEMBRE de 2016.</v>
      </c>
      <c r="B299" s="273"/>
      <c r="C299" s="273"/>
      <c r="D299" s="273"/>
      <c r="E299" s="273"/>
      <c r="F299" s="273"/>
      <c r="G299" s="273"/>
      <c r="H299" s="273"/>
      <c r="I299" s="273"/>
      <c r="J299" s="273"/>
      <c r="K299" s="273"/>
      <c r="L299" s="273"/>
      <c r="M299" s="273"/>
    </row>
    <row r="300" spans="1:13" ht="15" customHeight="1">
      <c r="A300" s="272" t="s">
        <v>461</v>
      </c>
      <c r="B300" s="272"/>
      <c r="C300" s="272"/>
      <c r="D300" s="272"/>
      <c r="E300" s="272"/>
      <c r="F300" s="272"/>
      <c r="G300" s="272"/>
      <c r="H300" s="272"/>
      <c r="I300" s="272"/>
      <c r="J300" s="272"/>
      <c r="K300" s="272"/>
      <c r="L300" s="272"/>
      <c r="M300" s="272"/>
    </row>
    <row r="301" spans="1:13" ht="24.75" customHeight="1">
      <c r="A301" s="51" t="s">
        <v>8</v>
      </c>
      <c r="B301" s="47" t="s">
        <v>38</v>
      </c>
      <c r="C301" s="47" t="s">
        <v>31</v>
      </c>
      <c r="D301" s="47" t="s">
        <v>32</v>
      </c>
      <c r="E301" s="51" t="s">
        <v>0</v>
      </c>
      <c r="F301" s="51" t="s">
        <v>1</v>
      </c>
      <c r="G301" s="51" t="s">
        <v>2</v>
      </c>
      <c r="H301" s="51" t="s">
        <v>3</v>
      </c>
      <c r="I301" s="51" t="s">
        <v>4</v>
      </c>
      <c r="J301" s="89" t="s">
        <v>104</v>
      </c>
      <c r="K301" s="243" t="s">
        <v>477</v>
      </c>
      <c r="L301" s="51" t="s">
        <v>5</v>
      </c>
      <c r="M301" s="51" t="s">
        <v>6</v>
      </c>
    </row>
    <row r="302" spans="1:13" ht="51" customHeight="1" thickBot="1">
      <c r="A302" s="58" t="s">
        <v>679</v>
      </c>
      <c r="B302" s="58">
        <v>1</v>
      </c>
      <c r="C302" s="58">
        <v>1</v>
      </c>
      <c r="D302" s="58"/>
      <c r="E302" s="74" t="s">
        <v>71</v>
      </c>
      <c r="F302" s="63" t="s">
        <v>55</v>
      </c>
      <c r="G302" s="76">
        <v>7791</v>
      </c>
      <c r="H302" s="76">
        <v>420</v>
      </c>
      <c r="I302" s="76"/>
      <c r="J302" s="76"/>
      <c r="K302" s="76"/>
      <c r="L302" s="76">
        <f>G302-H302+I302</f>
        <v>7371</v>
      </c>
      <c r="M302" s="69"/>
    </row>
    <row r="303" spans="1:13" ht="47.25" customHeight="1" thickBot="1">
      <c r="A303" s="5" t="s">
        <v>680</v>
      </c>
      <c r="B303" s="5">
        <v>1</v>
      </c>
      <c r="C303" s="5">
        <v>1</v>
      </c>
      <c r="D303" s="5"/>
      <c r="E303" s="30" t="s">
        <v>23</v>
      </c>
      <c r="F303" s="35" t="s">
        <v>350</v>
      </c>
      <c r="G303" s="39">
        <v>6898.5</v>
      </c>
      <c r="H303" s="39">
        <v>420</v>
      </c>
      <c r="I303" s="39"/>
      <c r="J303" s="39"/>
      <c r="K303" s="39"/>
      <c r="L303" s="36">
        <f>G303-H303+I303+J303+K303</f>
        <v>6478.5</v>
      </c>
      <c r="M303" s="6"/>
    </row>
    <row r="304" spans="1:13" ht="25.5" customHeight="1" thickTop="1">
      <c r="A304" s="126"/>
      <c r="B304" s="122">
        <f>SUM(B302:B303)</f>
        <v>2</v>
      </c>
      <c r="C304" s="122">
        <f>SUM(C302:C303)</f>
        <v>2</v>
      </c>
      <c r="D304" s="122">
        <f>SUM(D302:D303)</f>
        <v>0</v>
      </c>
      <c r="E304" s="136"/>
      <c r="F304" s="122" t="s">
        <v>7</v>
      </c>
      <c r="G304" s="132">
        <f>SUM(G302:G303)</f>
        <v>14689.5</v>
      </c>
      <c r="H304" s="132">
        <f>SUM(H302:H303)</f>
        <v>840</v>
      </c>
      <c r="I304" s="132">
        <f>SUM(I302:I303)</f>
        <v>0</v>
      </c>
      <c r="J304" s="132">
        <f>SUM(J302:J303)</f>
        <v>0</v>
      </c>
      <c r="K304" s="132">
        <f>SUM(K302:K303)</f>
        <v>0</v>
      </c>
      <c r="L304" s="132">
        <f>SUM(L302:L303)</f>
        <v>13849.5</v>
      </c>
      <c r="M304" s="134"/>
    </row>
    <row r="305" spans="1:13" ht="15" customHeight="1">
      <c r="A305" s="273" t="s">
        <v>351</v>
      </c>
      <c r="B305" s="273"/>
      <c r="C305" s="273"/>
      <c r="D305" s="273"/>
      <c r="E305" s="273"/>
      <c r="F305" s="273"/>
      <c r="G305" s="273"/>
      <c r="H305" s="273"/>
      <c r="I305" s="273"/>
      <c r="J305" s="273"/>
      <c r="K305" s="273"/>
      <c r="L305" s="273"/>
      <c r="M305" s="273"/>
    </row>
    <row r="306" spans="1:13" ht="15" customHeight="1">
      <c r="A306" s="273" t="str">
        <f>A3</f>
        <v>Nómina que corresponde a la 1RA (PRIMERA) quincena del mes de DICIEMBRE de 2016.</v>
      </c>
      <c r="B306" s="273"/>
      <c r="C306" s="273"/>
      <c r="D306" s="273"/>
      <c r="E306" s="273"/>
      <c r="F306" s="273"/>
      <c r="G306" s="273"/>
      <c r="H306" s="273"/>
      <c r="I306" s="273"/>
      <c r="J306" s="273"/>
      <c r="K306" s="273"/>
      <c r="L306" s="273"/>
      <c r="M306" s="273"/>
    </row>
    <row r="307" spans="1:13" ht="15" customHeight="1">
      <c r="A307" s="272" t="s">
        <v>462</v>
      </c>
      <c r="B307" s="272"/>
      <c r="C307" s="272"/>
      <c r="D307" s="272"/>
      <c r="E307" s="272"/>
      <c r="F307" s="272"/>
      <c r="G307" s="272"/>
      <c r="H307" s="272"/>
      <c r="I307" s="272"/>
      <c r="J307" s="272"/>
      <c r="K307" s="272"/>
      <c r="L307" s="272"/>
      <c r="M307" s="272"/>
    </row>
    <row r="308" spans="1:13" ht="24.75" customHeight="1">
      <c r="A308" s="51" t="s">
        <v>8</v>
      </c>
      <c r="B308" s="47" t="s">
        <v>38</v>
      </c>
      <c r="C308" s="47" t="s">
        <v>31</v>
      </c>
      <c r="D308" s="47" t="s">
        <v>32</v>
      </c>
      <c r="E308" s="51" t="s">
        <v>0</v>
      </c>
      <c r="F308" s="51" t="s">
        <v>1</v>
      </c>
      <c r="G308" s="51" t="s">
        <v>2</v>
      </c>
      <c r="H308" s="51" t="s">
        <v>3</v>
      </c>
      <c r="I308" s="51" t="s">
        <v>4</v>
      </c>
      <c r="J308" s="89" t="s">
        <v>104</v>
      </c>
      <c r="K308" s="243" t="s">
        <v>477</v>
      </c>
      <c r="L308" s="51" t="s">
        <v>5</v>
      </c>
      <c r="M308" s="51" t="s">
        <v>6</v>
      </c>
    </row>
    <row r="309" spans="1:13" ht="51" customHeight="1" thickBot="1">
      <c r="A309" s="58" t="s">
        <v>681</v>
      </c>
      <c r="B309" s="58">
        <v>1</v>
      </c>
      <c r="C309" s="58"/>
      <c r="D309" s="58">
        <v>1</v>
      </c>
      <c r="E309" s="61" t="s">
        <v>108</v>
      </c>
      <c r="F309" s="91" t="s">
        <v>55</v>
      </c>
      <c r="G309" s="76">
        <v>7791</v>
      </c>
      <c r="H309" s="76">
        <v>420</v>
      </c>
      <c r="I309" s="76"/>
      <c r="J309" s="76"/>
      <c r="K309" s="76"/>
      <c r="L309" s="76">
        <f>G309-H309+I309</f>
        <v>7371</v>
      </c>
      <c r="M309" s="69"/>
    </row>
    <row r="310" spans="1:13" ht="51" customHeight="1" thickBot="1">
      <c r="A310" s="5" t="s">
        <v>682</v>
      </c>
      <c r="B310" s="8">
        <v>1</v>
      </c>
      <c r="C310" s="8"/>
      <c r="D310" s="8">
        <v>1</v>
      </c>
      <c r="E310" s="52" t="s">
        <v>36</v>
      </c>
      <c r="F310" s="83" t="s">
        <v>52</v>
      </c>
      <c r="G310" s="56">
        <v>4686.15</v>
      </c>
      <c r="H310" s="56">
        <v>175</v>
      </c>
      <c r="I310" s="56"/>
      <c r="J310" s="56"/>
      <c r="K310" s="56"/>
      <c r="L310" s="36">
        <f>G310-H310+I310</f>
        <v>4511.15</v>
      </c>
      <c r="M310" s="11"/>
    </row>
    <row r="311" spans="1:13" ht="51" customHeight="1" thickBot="1">
      <c r="A311" s="5" t="s">
        <v>683</v>
      </c>
      <c r="B311" s="5">
        <v>1</v>
      </c>
      <c r="C311" s="5"/>
      <c r="D311" s="5">
        <v>1</v>
      </c>
      <c r="E311" s="52" t="s">
        <v>112</v>
      </c>
      <c r="F311" s="67" t="s">
        <v>109</v>
      </c>
      <c r="G311" s="43">
        <v>2346.75</v>
      </c>
      <c r="H311" s="97"/>
      <c r="I311" s="43">
        <v>142</v>
      </c>
      <c r="J311" s="43"/>
      <c r="K311" s="43"/>
      <c r="L311" s="39">
        <f>G311-H311+I311</f>
        <v>2488.75</v>
      </c>
      <c r="M311" s="45"/>
    </row>
    <row r="312" spans="1:13" ht="51" customHeight="1" thickBot="1">
      <c r="A312" s="5" t="s">
        <v>684</v>
      </c>
      <c r="B312" s="5">
        <v>1</v>
      </c>
      <c r="C312" s="5">
        <v>1</v>
      </c>
      <c r="D312" s="5"/>
      <c r="E312" s="88" t="s">
        <v>113</v>
      </c>
      <c r="F312" s="31" t="s">
        <v>110</v>
      </c>
      <c r="G312" s="39">
        <v>4252.5</v>
      </c>
      <c r="H312" s="96"/>
      <c r="I312" s="39">
        <v>90</v>
      </c>
      <c r="J312" s="39"/>
      <c r="K312" s="39"/>
      <c r="L312" s="39">
        <f>G312-H312+I312</f>
        <v>4342.5</v>
      </c>
      <c r="M312" s="45"/>
    </row>
    <row r="313" spans="1:13" ht="51" customHeight="1" thickBot="1">
      <c r="A313" s="5" t="s">
        <v>685</v>
      </c>
      <c r="B313" s="5">
        <v>1</v>
      </c>
      <c r="C313" s="5">
        <v>1</v>
      </c>
      <c r="D313" s="5"/>
      <c r="E313" s="30" t="s">
        <v>137</v>
      </c>
      <c r="F313" s="35" t="s">
        <v>25</v>
      </c>
      <c r="G313" s="39">
        <v>6416.55</v>
      </c>
      <c r="H313" s="39">
        <v>350</v>
      </c>
      <c r="I313" s="39"/>
      <c r="J313" s="39"/>
      <c r="K313" s="39"/>
      <c r="L313" s="39">
        <f>G313-H313+I313</f>
        <v>6066.55</v>
      </c>
      <c r="M313" s="45"/>
    </row>
    <row r="314" spans="1:13" ht="51" customHeight="1" thickBot="1">
      <c r="A314" s="5" t="s">
        <v>686</v>
      </c>
      <c r="B314" s="5">
        <v>1</v>
      </c>
      <c r="C314" s="5">
        <v>1</v>
      </c>
      <c r="D314" s="5"/>
      <c r="E314" s="30" t="s">
        <v>319</v>
      </c>
      <c r="F314" s="35" t="s">
        <v>309</v>
      </c>
      <c r="G314" s="39">
        <v>5092.5</v>
      </c>
      <c r="H314" s="39">
        <v>350</v>
      </c>
      <c r="I314" s="39"/>
      <c r="J314" s="39"/>
      <c r="K314" s="39"/>
      <c r="L314" s="39">
        <f>G314-H314+I314</f>
        <v>4742.5</v>
      </c>
      <c r="M314" s="45"/>
    </row>
    <row r="315" spans="1:13" ht="51" customHeight="1" thickBot="1">
      <c r="A315" s="5" t="s">
        <v>687</v>
      </c>
      <c r="B315" s="5">
        <v>1</v>
      </c>
      <c r="C315" s="5">
        <v>1</v>
      </c>
      <c r="D315" s="5"/>
      <c r="E315" s="30" t="s">
        <v>318</v>
      </c>
      <c r="F315" s="31" t="s">
        <v>503</v>
      </c>
      <c r="G315" s="39">
        <v>3110</v>
      </c>
      <c r="H315" s="39"/>
      <c r="I315" s="39">
        <v>90</v>
      </c>
      <c r="L315" s="36">
        <f>G315-H315+I315</f>
        <v>3200</v>
      </c>
      <c r="M315" s="45"/>
    </row>
    <row r="316" spans="1:13" ht="51" customHeight="1" thickBot="1">
      <c r="A316" s="5" t="s">
        <v>688</v>
      </c>
      <c r="B316" s="5">
        <v>1</v>
      </c>
      <c r="C316" s="5">
        <v>1</v>
      </c>
      <c r="D316" s="5"/>
      <c r="E316" s="30" t="s">
        <v>510</v>
      </c>
      <c r="F316" s="31" t="s">
        <v>502</v>
      </c>
      <c r="G316" s="39">
        <v>3515</v>
      </c>
      <c r="H316" s="39"/>
      <c r="I316" s="39">
        <v>85</v>
      </c>
      <c r="L316" s="36">
        <f>G316-H316+I316</f>
        <v>3600</v>
      </c>
      <c r="M316" s="45"/>
    </row>
    <row r="317" spans="1:13" ht="24" customHeight="1" thickTop="1">
      <c r="A317" s="116"/>
      <c r="B317" s="148"/>
      <c r="C317" s="148"/>
      <c r="D317" s="116"/>
      <c r="E317" s="117"/>
      <c r="F317" s="131" t="s">
        <v>271</v>
      </c>
      <c r="G317" s="132">
        <f>SUM(G309:G316)</f>
        <v>37210.45</v>
      </c>
      <c r="H317" s="132">
        <f>SUM(H309:H316)</f>
        <v>1295</v>
      </c>
      <c r="I317" s="132">
        <f>SUM(I309:I316)</f>
        <v>407</v>
      </c>
      <c r="J317" s="132">
        <f>SUM(J309:J314)</f>
        <v>0</v>
      </c>
      <c r="K317" s="132">
        <f>SUM(K309:K314)</f>
        <v>0</v>
      </c>
      <c r="L317" s="132">
        <f>SUM(L309:L316)</f>
        <v>36322.45</v>
      </c>
      <c r="M317" s="128"/>
    </row>
    <row r="318" spans="1:13" ht="15" customHeight="1">
      <c r="A318" s="275" t="s">
        <v>272</v>
      </c>
      <c r="B318" s="275"/>
      <c r="C318" s="275"/>
      <c r="D318" s="275"/>
      <c r="E318" s="275"/>
      <c r="F318" s="275"/>
      <c r="G318" s="275"/>
      <c r="H318" s="275"/>
      <c r="I318" s="275"/>
      <c r="J318" s="275"/>
      <c r="K318" s="275"/>
      <c r="L318" s="275"/>
      <c r="M318" s="275"/>
    </row>
    <row r="319" spans="1:13" ht="24.75" customHeight="1">
      <c r="A319" s="51" t="s">
        <v>8</v>
      </c>
      <c r="B319" s="47" t="s">
        <v>38</v>
      </c>
      <c r="C319" s="47" t="s">
        <v>31</v>
      </c>
      <c r="D319" s="47" t="s">
        <v>32</v>
      </c>
      <c r="E319" s="51" t="s">
        <v>0</v>
      </c>
      <c r="F319" s="51" t="s">
        <v>1</v>
      </c>
      <c r="G319" s="51" t="s">
        <v>2</v>
      </c>
      <c r="H319" s="51" t="s">
        <v>3</v>
      </c>
      <c r="I319" s="51" t="s">
        <v>4</v>
      </c>
      <c r="J319" s="89" t="s">
        <v>104</v>
      </c>
      <c r="K319" s="243" t="s">
        <v>477</v>
      </c>
      <c r="L319" s="51" t="s">
        <v>5</v>
      </c>
      <c r="M319" s="51" t="s">
        <v>6</v>
      </c>
    </row>
    <row r="320" spans="1:13" ht="45" customHeight="1" thickBot="1">
      <c r="A320" s="5" t="s">
        <v>689</v>
      </c>
      <c r="B320" s="5">
        <v>1</v>
      </c>
      <c r="C320" s="5">
        <v>1</v>
      </c>
      <c r="D320" s="5"/>
      <c r="E320" s="30" t="s">
        <v>122</v>
      </c>
      <c r="F320" s="35" t="s">
        <v>121</v>
      </c>
      <c r="G320" s="39">
        <v>5117.7</v>
      </c>
      <c r="H320" s="39">
        <v>210</v>
      </c>
      <c r="I320" s="39"/>
      <c r="J320" s="39"/>
      <c r="K320" s="39"/>
      <c r="L320" s="39">
        <f>G320-H320+I320</f>
        <v>4907.7</v>
      </c>
      <c r="M320" s="11"/>
    </row>
    <row r="321" spans="1:13" ht="51" customHeight="1" thickBot="1">
      <c r="A321" s="5" t="s">
        <v>690</v>
      </c>
      <c r="B321" s="5">
        <v>1</v>
      </c>
      <c r="C321" s="5">
        <v>1</v>
      </c>
      <c r="D321" s="5"/>
      <c r="E321" s="30" t="s">
        <v>123</v>
      </c>
      <c r="F321" s="35" t="s">
        <v>121</v>
      </c>
      <c r="G321" s="37">
        <v>4969.65</v>
      </c>
      <c r="H321" s="37">
        <v>175</v>
      </c>
      <c r="I321" s="37"/>
      <c r="J321" s="37"/>
      <c r="K321" s="161"/>
      <c r="L321" s="37">
        <f>G321-H321+I321</f>
        <v>4794.65</v>
      </c>
      <c r="M321" s="45"/>
    </row>
    <row r="322" spans="1:13" ht="25.5" customHeight="1" thickTop="1">
      <c r="A322" s="116"/>
      <c r="B322" s="116"/>
      <c r="C322" s="116"/>
      <c r="D322" s="116"/>
      <c r="E322" s="149"/>
      <c r="F322" s="131" t="s">
        <v>271</v>
      </c>
      <c r="G322" s="130">
        <f>SUM(G320:G321)</f>
        <v>10087.349999999999</v>
      </c>
      <c r="H322" s="130">
        <f>SUM(H320:H321)</f>
        <v>385</v>
      </c>
      <c r="I322" s="130">
        <f>SUM(I320:I321)</f>
        <v>0</v>
      </c>
      <c r="J322" s="130">
        <f>SUM(J320:J321)</f>
        <v>0</v>
      </c>
      <c r="K322" s="130">
        <f>SUM(K320:K321)</f>
        <v>0</v>
      </c>
      <c r="L322" s="130">
        <f>SUM(L320:L321)</f>
        <v>9702.349999999999</v>
      </c>
      <c r="M322" s="134"/>
    </row>
    <row r="323" spans="1:13" ht="15" customHeight="1">
      <c r="A323" s="275" t="s">
        <v>273</v>
      </c>
      <c r="B323" s="275"/>
      <c r="C323" s="275"/>
      <c r="D323" s="275"/>
      <c r="E323" s="275"/>
      <c r="F323" s="275"/>
      <c r="G323" s="275"/>
      <c r="H323" s="275"/>
      <c r="I323" s="275"/>
      <c r="J323" s="275"/>
      <c r="K323" s="275"/>
      <c r="L323" s="275"/>
      <c r="M323" s="275"/>
    </row>
    <row r="324" spans="1:13" ht="24.75" customHeight="1">
      <c r="A324" s="51" t="s">
        <v>8</v>
      </c>
      <c r="B324" s="47" t="s">
        <v>38</v>
      </c>
      <c r="C324" s="47" t="s">
        <v>31</v>
      </c>
      <c r="D324" s="47" t="s">
        <v>32</v>
      </c>
      <c r="E324" s="51" t="s">
        <v>0</v>
      </c>
      <c r="F324" s="51" t="s">
        <v>1</v>
      </c>
      <c r="G324" s="51" t="s">
        <v>2</v>
      </c>
      <c r="H324" s="51" t="s">
        <v>3</v>
      </c>
      <c r="I324" s="51" t="s">
        <v>4</v>
      </c>
      <c r="J324" s="89" t="s">
        <v>104</v>
      </c>
      <c r="K324" s="243" t="s">
        <v>477</v>
      </c>
      <c r="L324" s="51" t="s">
        <v>5</v>
      </c>
      <c r="M324" s="51" t="s">
        <v>6</v>
      </c>
    </row>
    <row r="325" spans="1:13" ht="51" customHeight="1" thickBot="1">
      <c r="A325" s="5" t="s">
        <v>691</v>
      </c>
      <c r="B325" s="5">
        <v>1</v>
      </c>
      <c r="C325" s="5"/>
      <c r="D325" s="5">
        <v>1</v>
      </c>
      <c r="E325" s="30" t="s">
        <v>124</v>
      </c>
      <c r="F325" s="86" t="s">
        <v>21</v>
      </c>
      <c r="G325" s="39">
        <v>3481.8</v>
      </c>
      <c r="H325" s="79"/>
      <c r="I325" s="79">
        <v>90</v>
      </c>
      <c r="J325" s="79"/>
      <c r="K325" s="79"/>
      <c r="L325" s="39">
        <f>G325-H325+I325</f>
        <v>3571.8</v>
      </c>
      <c r="M325" s="11"/>
    </row>
    <row r="326" spans="1:13" ht="51" customHeight="1" thickBot="1">
      <c r="A326" s="5" t="s">
        <v>692</v>
      </c>
      <c r="B326" s="5">
        <v>1</v>
      </c>
      <c r="C326" s="5">
        <v>1</v>
      </c>
      <c r="D326" s="5"/>
      <c r="E326" s="30" t="s">
        <v>125</v>
      </c>
      <c r="F326" s="35" t="s">
        <v>131</v>
      </c>
      <c r="G326" s="39">
        <v>5117.7</v>
      </c>
      <c r="H326" s="39">
        <v>210</v>
      </c>
      <c r="I326" s="39"/>
      <c r="J326" s="39"/>
      <c r="K326" s="39"/>
      <c r="L326" s="39">
        <f>G326-H326+I326</f>
        <v>4907.7</v>
      </c>
      <c r="M326" s="45"/>
    </row>
    <row r="327" spans="1:13" ht="51" customHeight="1" thickBot="1">
      <c r="A327" s="5" t="s">
        <v>693</v>
      </c>
      <c r="B327" s="5">
        <v>1</v>
      </c>
      <c r="C327" s="5">
        <v>1</v>
      </c>
      <c r="D327" s="5"/>
      <c r="E327" s="30" t="s">
        <v>126</v>
      </c>
      <c r="F327" s="32" t="s">
        <v>132</v>
      </c>
      <c r="G327" s="39">
        <v>5290.95</v>
      </c>
      <c r="H327" s="39">
        <v>210</v>
      </c>
      <c r="I327" s="39"/>
      <c r="J327" s="39"/>
      <c r="K327" s="39"/>
      <c r="L327" s="39">
        <f>G327-H327+I327</f>
        <v>5080.95</v>
      </c>
      <c r="M327" s="45"/>
    </row>
    <row r="328" spans="1:13" ht="51" customHeight="1" thickBot="1">
      <c r="A328" s="5" t="s">
        <v>694</v>
      </c>
      <c r="B328" s="5">
        <v>1</v>
      </c>
      <c r="C328" s="5">
        <v>1</v>
      </c>
      <c r="D328" s="5"/>
      <c r="E328" s="30" t="s">
        <v>127</v>
      </c>
      <c r="F328" s="32" t="s">
        <v>132</v>
      </c>
      <c r="G328" s="39">
        <v>4543.35</v>
      </c>
      <c r="H328" s="39">
        <v>175</v>
      </c>
      <c r="I328" s="39"/>
      <c r="J328" s="39"/>
      <c r="K328" s="39"/>
      <c r="L328" s="39">
        <f>G328-H328+I328</f>
        <v>4368.35</v>
      </c>
      <c r="M328" s="9"/>
    </row>
    <row r="329" spans="1:13" ht="51" customHeight="1" thickBot="1">
      <c r="A329" s="5" t="s">
        <v>695</v>
      </c>
      <c r="B329" s="5">
        <v>1</v>
      </c>
      <c r="C329" s="5">
        <v>1</v>
      </c>
      <c r="D329" s="5"/>
      <c r="E329" s="30" t="s">
        <v>128</v>
      </c>
      <c r="F329" s="32" t="s">
        <v>132</v>
      </c>
      <c r="G329" s="39">
        <v>3862.95</v>
      </c>
      <c r="H329" s="39"/>
      <c r="I329" s="39">
        <v>90</v>
      </c>
      <c r="J329" s="39"/>
      <c r="K329" s="39"/>
      <c r="L329" s="39">
        <f>G329-H329+I329</f>
        <v>3952.95</v>
      </c>
      <c r="M329" s="45"/>
    </row>
    <row r="330" spans="1:13" ht="51" customHeight="1" thickBot="1">
      <c r="A330" s="5" t="s">
        <v>696</v>
      </c>
      <c r="B330" s="5">
        <v>1</v>
      </c>
      <c r="C330" s="5">
        <v>1</v>
      </c>
      <c r="D330" s="5"/>
      <c r="E330" s="30" t="s">
        <v>129</v>
      </c>
      <c r="F330" s="32" t="s">
        <v>132</v>
      </c>
      <c r="G330" s="39">
        <v>3862.95</v>
      </c>
      <c r="H330" s="39"/>
      <c r="I330" s="39">
        <v>90</v>
      </c>
      <c r="J330" s="39"/>
      <c r="K330" s="39"/>
      <c r="L330" s="39">
        <f>G330-H330+I330</f>
        <v>3952.95</v>
      </c>
      <c r="M330" s="21"/>
    </row>
    <row r="331" spans="1:13" ht="51" customHeight="1" thickBot="1">
      <c r="A331" s="5" t="s">
        <v>697</v>
      </c>
      <c r="B331" s="5">
        <v>1</v>
      </c>
      <c r="C331" s="5">
        <v>1</v>
      </c>
      <c r="D331" s="5"/>
      <c r="E331" s="52" t="s">
        <v>130</v>
      </c>
      <c r="F331" s="32" t="s">
        <v>132</v>
      </c>
      <c r="G331" s="39">
        <v>3862.95</v>
      </c>
      <c r="H331" s="39"/>
      <c r="I331" s="39">
        <v>90</v>
      </c>
      <c r="J331" s="39"/>
      <c r="K331" s="39"/>
      <c r="L331" s="39">
        <f>G331-H331+I331</f>
        <v>3952.95</v>
      </c>
      <c r="M331" s="9"/>
    </row>
    <row r="332" spans="1:13" ht="51" customHeight="1" thickBot="1">
      <c r="A332" s="5" t="s">
        <v>698</v>
      </c>
      <c r="B332" s="8">
        <v>1</v>
      </c>
      <c r="C332" s="8">
        <v>1</v>
      </c>
      <c r="D332" s="8"/>
      <c r="E332" s="52" t="s">
        <v>79</v>
      </c>
      <c r="F332" s="68" t="s">
        <v>80</v>
      </c>
      <c r="G332" s="43">
        <v>3269.7</v>
      </c>
      <c r="H332" s="90"/>
      <c r="I332" s="90">
        <v>90</v>
      </c>
      <c r="J332" s="90"/>
      <c r="K332" s="90"/>
      <c r="L332" s="39">
        <f>G332-H332+I332</f>
        <v>3359.7</v>
      </c>
      <c r="M332" s="45"/>
    </row>
    <row r="333" spans="1:13" ht="25.5" customHeight="1" thickTop="1">
      <c r="A333" s="116"/>
      <c r="B333" s="116"/>
      <c r="C333" s="116"/>
      <c r="D333" s="116"/>
      <c r="E333" s="117"/>
      <c r="F333" s="131" t="s">
        <v>271</v>
      </c>
      <c r="G333" s="132">
        <f>SUM(G325:G332)</f>
        <v>33292.350000000006</v>
      </c>
      <c r="H333" s="132">
        <f>SUM(H325:H332)</f>
        <v>595</v>
      </c>
      <c r="I333" s="132">
        <f>SUM(I325:I332)</f>
        <v>450</v>
      </c>
      <c r="J333" s="132">
        <f>SUM(J325:J332)</f>
        <v>0</v>
      </c>
      <c r="K333" s="132">
        <f>SUM(K325:K332)</f>
        <v>0</v>
      </c>
      <c r="L333" s="132">
        <f>SUM(L325:L332)</f>
        <v>33147.350000000006</v>
      </c>
      <c r="M333" s="134"/>
    </row>
    <row r="334" spans="1:13" ht="15" customHeight="1">
      <c r="A334" s="275" t="s">
        <v>274</v>
      </c>
      <c r="B334" s="275"/>
      <c r="C334" s="275"/>
      <c r="D334" s="275"/>
      <c r="E334" s="275"/>
      <c r="F334" s="275"/>
      <c r="G334" s="275"/>
      <c r="H334" s="275"/>
      <c r="I334" s="275"/>
      <c r="J334" s="275"/>
      <c r="K334" s="275"/>
      <c r="L334" s="275"/>
      <c r="M334" s="275"/>
    </row>
    <row r="335" spans="1:13" ht="24.75" customHeight="1">
      <c r="A335" s="51" t="s">
        <v>8</v>
      </c>
      <c r="B335" s="47" t="s">
        <v>38</v>
      </c>
      <c r="C335" s="47" t="s">
        <v>31</v>
      </c>
      <c r="D335" s="47" t="s">
        <v>32</v>
      </c>
      <c r="E335" s="51" t="s">
        <v>0</v>
      </c>
      <c r="F335" s="51" t="s">
        <v>1</v>
      </c>
      <c r="G335" s="51" t="s">
        <v>2</v>
      </c>
      <c r="H335" s="51" t="s">
        <v>3</v>
      </c>
      <c r="I335" s="51" t="s">
        <v>4</v>
      </c>
      <c r="J335" s="89" t="s">
        <v>104</v>
      </c>
      <c r="K335" s="243" t="s">
        <v>477</v>
      </c>
      <c r="L335" s="51" t="s">
        <v>5</v>
      </c>
      <c r="M335" s="51" t="s">
        <v>6</v>
      </c>
    </row>
    <row r="336" spans="1:13" ht="40.5" customHeight="1" thickBot="1">
      <c r="A336" s="5" t="s">
        <v>699</v>
      </c>
      <c r="B336" s="13">
        <v>1</v>
      </c>
      <c r="C336" s="13">
        <v>1</v>
      </c>
      <c r="D336" s="47"/>
      <c r="E336" s="30" t="s">
        <v>330</v>
      </c>
      <c r="F336" s="31" t="s">
        <v>225</v>
      </c>
      <c r="G336" s="36">
        <v>4608.45</v>
      </c>
      <c r="H336" s="36">
        <v>175</v>
      </c>
      <c r="I336" s="36"/>
      <c r="J336" s="36"/>
      <c r="K336" s="36"/>
      <c r="L336" s="39">
        <f>G336-H336+I336</f>
        <v>4433.45</v>
      </c>
      <c r="M336" s="104"/>
    </row>
    <row r="337" spans="1:13" ht="40.5" customHeight="1" thickBot="1">
      <c r="A337" s="5" t="s">
        <v>700</v>
      </c>
      <c r="B337" s="5">
        <v>1</v>
      </c>
      <c r="C337" s="5">
        <v>1</v>
      </c>
      <c r="D337" s="5"/>
      <c r="E337" s="30" t="s">
        <v>133</v>
      </c>
      <c r="F337" s="35" t="s">
        <v>135</v>
      </c>
      <c r="G337" s="39">
        <v>3690.75</v>
      </c>
      <c r="H337" s="39"/>
      <c r="I337" s="39">
        <v>90</v>
      </c>
      <c r="J337" s="39"/>
      <c r="K337" s="39"/>
      <c r="L337" s="39">
        <f>G337-H337+I337</f>
        <v>3780.75</v>
      </c>
      <c r="M337" s="14"/>
    </row>
    <row r="338" spans="1:13" ht="40.5" customHeight="1" thickBot="1">
      <c r="A338" s="5" t="s">
        <v>701</v>
      </c>
      <c r="B338" s="5">
        <v>1</v>
      </c>
      <c r="C338" s="5">
        <v>1</v>
      </c>
      <c r="D338" s="5"/>
      <c r="E338" s="30" t="s">
        <v>134</v>
      </c>
      <c r="F338" s="32" t="s">
        <v>58</v>
      </c>
      <c r="G338" s="39">
        <v>3156.3</v>
      </c>
      <c r="H338" s="39"/>
      <c r="I338" s="39">
        <v>111</v>
      </c>
      <c r="J338" s="39"/>
      <c r="K338" s="39"/>
      <c r="L338" s="39">
        <f>G338-H338+I338</f>
        <v>3267.3</v>
      </c>
      <c r="M338" s="12"/>
    </row>
    <row r="339" spans="1:13" ht="25.5" customHeight="1" thickTop="1">
      <c r="A339" s="116"/>
      <c r="B339" s="116"/>
      <c r="C339" s="116"/>
      <c r="D339" s="116"/>
      <c r="E339" s="117"/>
      <c r="F339" s="131" t="s">
        <v>271</v>
      </c>
      <c r="G339" s="132">
        <f>SUM(G336:G338)</f>
        <v>11455.5</v>
      </c>
      <c r="H339" s="132">
        <f>SUM(H336:H338)</f>
        <v>175</v>
      </c>
      <c r="I339" s="132">
        <f>SUM(I336:I338)</f>
        <v>201</v>
      </c>
      <c r="J339" s="132">
        <f>SUM(J336:J338)</f>
        <v>0</v>
      </c>
      <c r="K339" s="132">
        <f>SUM(K336:K338)</f>
        <v>0</v>
      </c>
      <c r="L339" s="132">
        <f>SUM(L336:L338)</f>
        <v>11481.5</v>
      </c>
      <c r="M339" s="128"/>
    </row>
    <row r="340" spans="1:13" ht="15" customHeight="1">
      <c r="A340" s="276" t="s">
        <v>275</v>
      </c>
      <c r="B340" s="276"/>
      <c r="C340" s="276"/>
      <c r="D340" s="276"/>
      <c r="E340" s="276"/>
      <c r="F340" s="276"/>
      <c r="G340" s="276"/>
      <c r="H340" s="276"/>
      <c r="I340" s="276"/>
      <c r="J340" s="276"/>
      <c r="K340" s="276"/>
      <c r="L340" s="276"/>
      <c r="M340" s="276"/>
    </row>
    <row r="341" spans="1:13" ht="24.75" customHeight="1">
      <c r="A341" s="51" t="s">
        <v>8</v>
      </c>
      <c r="B341" s="47" t="s">
        <v>38</v>
      </c>
      <c r="C341" s="47" t="s">
        <v>31</v>
      </c>
      <c r="D341" s="47" t="s">
        <v>32</v>
      </c>
      <c r="E341" s="51" t="s">
        <v>0</v>
      </c>
      <c r="F341" s="51" t="s">
        <v>1</v>
      </c>
      <c r="G341" s="51" t="s">
        <v>2</v>
      </c>
      <c r="H341" s="51" t="s">
        <v>3</v>
      </c>
      <c r="I341" s="51" t="s">
        <v>4</v>
      </c>
      <c r="J341" s="89" t="s">
        <v>104</v>
      </c>
      <c r="K341" s="243" t="s">
        <v>477</v>
      </c>
      <c r="L341" s="51" t="s">
        <v>5</v>
      </c>
      <c r="M341" s="51" t="s">
        <v>6</v>
      </c>
    </row>
    <row r="342" spans="1:13" ht="36" customHeight="1" thickBot="1">
      <c r="A342" s="5" t="s">
        <v>530</v>
      </c>
      <c r="B342" s="5">
        <v>1</v>
      </c>
      <c r="C342" s="5">
        <v>1</v>
      </c>
      <c r="D342" s="5"/>
      <c r="E342" s="88" t="s">
        <v>142</v>
      </c>
      <c r="F342" s="32" t="s">
        <v>139</v>
      </c>
      <c r="G342" s="39">
        <v>3426.15</v>
      </c>
      <c r="H342" s="39"/>
      <c r="I342" s="39">
        <v>90</v>
      </c>
      <c r="J342" s="39"/>
      <c r="K342" s="39"/>
      <c r="L342" s="39">
        <f aca="true" t="shared" si="9" ref="L342:L355">G342-H342+I342</f>
        <v>3516.15</v>
      </c>
      <c r="M342" s="19"/>
    </row>
    <row r="343" spans="1:13" ht="36" customHeight="1" thickBot="1">
      <c r="A343" s="5" t="s">
        <v>702</v>
      </c>
      <c r="B343" s="5">
        <v>1</v>
      </c>
      <c r="C343" s="5">
        <v>1</v>
      </c>
      <c r="D343" s="5"/>
      <c r="E343" s="88" t="s">
        <v>144</v>
      </c>
      <c r="F343" s="32" t="s">
        <v>139</v>
      </c>
      <c r="G343" s="39">
        <v>3426.15</v>
      </c>
      <c r="H343" s="39"/>
      <c r="I343" s="39">
        <v>90</v>
      </c>
      <c r="J343" s="39"/>
      <c r="K343" s="39"/>
      <c r="L343" s="39">
        <f t="shared" si="9"/>
        <v>3516.15</v>
      </c>
      <c r="M343" s="107"/>
    </row>
    <row r="344" spans="1:13" ht="36" customHeight="1" thickBot="1">
      <c r="A344" s="5" t="s">
        <v>703</v>
      </c>
      <c r="B344" s="5">
        <v>1</v>
      </c>
      <c r="C344" s="5">
        <v>1</v>
      </c>
      <c r="D344" s="5"/>
      <c r="E344" s="88" t="s">
        <v>145</v>
      </c>
      <c r="F344" s="32" t="s">
        <v>139</v>
      </c>
      <c r="G344" s="39">
        <v>3426.15</v>
      </c>
      <c r="H344" s="39"/>
      <c r="I344" s="39">
        <v>90</v>
      </c>
      <c r="J344" s="39"/>
      <c r="K344" s="39"/>
      <c r="L344" s="39">
        <f t="shared" si="9"/>
        <v>3516.15</v>
      </c>
      <c r="M344" s="107"/>
    </row>
    <row r="345" spans="1:13" ht="36" customHeight="1" thickBot="1">
      <c r="A345" s="5" t="s">
        <v>704</v>
      </c>
      <c r="B345" s="5">
        <v>1</v>
      </c>
      <c r="C345" s="5">
        <v>1</v>
      </c>
      <c r="D345" s="5"/>
      <c r="E345" s="88" t="s">
        <v>146</v>
      </c>
      <c r="F345" s="32" t="s">
        <v>111</v>
      </c>
      <c r="G345" s="39">
        <v>3650.85</v>
      </c>
      <c r="H345" s="39"/>
      <c r="I345" s="39">
        <v>90</v>
      </c>
      <c r="J345" s="39"/>
      <c r="K345" s="39"/>
      <c r="L345" s="39">
        <f t="shared" si="9"/>
        <v>3740.85</v>
      </c>
      <c r="M345" s="107"/>
    </row>
    <row r="346" spans="1:13" ht="36" customHeight="1" thickBot="1">
      <c r="A346" s="5" t="s">
        <v>705</v>
      </c>
      <c r="B346" s="5">
        <v>1</v>
      </c>
      <c r="C346" s="5">
        <v>1</v>
      </c>
      <c r="D346" s="5"/>
      <c r="E346" s="88" t="s">
        <v>147</v>
      </c>
      <c r="F346" s="32" t="s">
        <v>139</v>
      </c>
      <c r="G346" s="39">
        <v>3426.15</v>
      </c>
      <c r="H346" s="39"/>
      <c r="I346" s="39">
        <v>90</v>
      </c>
      <c r="J346" s="39"/>
      <c r="K346" s="39"/>
      <c r="L346" s="39">
        <f t="shared" si="9"/>
        <v>3516.15</v>
      </c>
      <c r="M346" s="107"/>
    </row>
    <row r="347" spans="1:13" ht="36" customHeight="1" thickBot="1">
      <c r="A347" s="5" t="s">
        <v>706</v>
      </c>
      <c r="B347" s="5">
        <v>1</v>
      </c>
      <c r="C347" s="5">
        <v>1</v>
      </c>
      <c r="D347" s="5"/>
      <c r="E347" s="100" t="s">
        <v>148</v>
      </c>
      <c r="F347" s="32" t="s">
        <v>139</v>
      </c>
      <c r="G347" s="39">
        <v>3426.15</v>
      </c>
      <c r="H347" s="39"/>
      <c r="I347" s="39">
        <v>90</v>
      </c>
      <c r="J347" s="39"/>
      <c r="K347" s="39"/>
      <c r="L347" s="39">
        <f t="shared" si="9"/>
        <v>3516.15</v>
      </c>
      <c r="M347" s="107"/>
    </row>
    <row r="348" spans="1:13" ht="36" customHeight="1" thickBot="1">
      <c r="A348" s="5" t="s">
        <v>707</v>
      </c>
      <c r="B348" s="5">
        <v>1</v>
      </c>
      <c r="C348" s="5">
        <v>1</v>
      </c>
      <c r="D348" s="5"/>
      <c r="E348" s="101" t="s">
        <v>149</v>
      </c>
      <c r="F348" s="32" t="s">
        <v>139</v>
      </c>
      <c r="G348" s="39">
        <v>3426.15</v>
      </c>
      <c r="H348" s="99"/>
      <c r="I348" s="39">
        <v>90</v>
      </c>
      <c r="J348" s="39"/>
      <c r="K348" s="39"/>
      <c r="L348" s="39">
        <f t="shared" si="9"/>
        <v>3516.15</v>
      </c>
      <c r="M348" s="107"/>
    </row>
    <row r="349" spans="1:13" ht="36" customHeight="1" thickBot="1">
      <c r="A349" s="5" t="s">
        <v>708</v>
      </c>
      <c r="B349" s="5">
        <v>1</v>
      </c>
      <c r="C349" s="5">
        <v>1</v>
      </c>
      <c r="D349" s="5"/>
      <c r="E349" s="42" t="s">
        <v>150</v>
      </c>
      <c r="F349" s="32" t="s">
        <v>139</v>
      </c>
      <c r="G349" s="39">
        <v>3426.15</v>
      </c>
      <c r="H349" s="39"/>
      <c r="I349" s="39">
        <v>90</v>
      </c>
      <c r="J349" s="39"/>
      <c r="K349" s="39"/>
      <c r="L349" s="39">
        <f t="shared" si="9"/>
        <v>3516.15</v>
      </c>
      <c r="M349" s="107"/>
    </row>
    <row r="350" spans="1:13" ht="36" customHeight="1" thickBot="1">
      <c r="A350" s="5" t="s">
        <v>709</v>
      </c>
      <c r="B350" s="5">
        <v>1</v>
      </c>
      <c r="C350" s="5">
        <v>1</v>
      </c>
      <c r="D350" s="5"/>
      <c r="E350" s="30" t="s">
        <v>151</v>
      </c>
      <c r="F350" s="35" t="s">
        <v>140</v>
      </c>
      <c r="G350" s="39">
        <v>3650.85</v>
      </c>
      <c r="H350" s="39"/>
      <c r="I350" s="39">
        <v>90</v>
      </c>
      <c r="J350" s="39"/>
      <c r="K350" s="39"/>
      <c r="L350" s="39">
        <f t="shared" si="9"/>
        <v>3740.85</v>
      </c>
      <c r="M350" s="107"/>
    </row>
    <row r="351" spans="1:13" ht="36" customHeight="1" thickBot="1">
      <c r="A351" s="5" t="s">
        <v>710</v>
      </c>
      <c r="B351" s="5">
        <v>1</v>
      </c>
      <c r="C351" s="5">
        <v>1</v>
      </c>
      <c r="D351" s="8"/>
      <c r="E351" s="52" t="s">
        <v>152</v>
      </c>
      <c r="F351" s="87" t="s">
        <v>139</v>
      </c>
      <c r="G351" s="43">
        <v>2543.1</v>
      </c>
      <c r="H351" s="43"/>
      <c r="I351" s="43">
        <v>142</v>
      </c>
      <c r="J351" s="43"/>
      <c r="K351" s="43"/>
      <c r="L351" s="39">
        <f t="shared" si="9"/>
        <v>2685.1</v>
      </c>
      <c r="M351" s="107"/>
    </row>
    <row r="352" spans="1:13" ht="36" customHeight="1" thickBot="1">
      <c r="A352" s="5" t="s">
        <v>711</v>
      </c>
      <c r="B352" s="5">
        <v>1</v>
      </c>
      <c r="C352" s="5">
        <v>1</v>
      </c>
      <c r="D352" s="5"/>
      <c r="E352" s="30" t="s">
        <v>153</v>
      </c>
      <c r="F352" s="35" t="s">
        <v>141</v>
      </c>
      <c r="G352" s="39">
        <v>1712.55</v>
      </c>
      <c r="H352" s="39"/>
      <c r="I352" s="39">
        <v>167</v>
      </c>
      <c r="J352" s="39"/>
      <c r="K352" s="39"/>
      <c r="L352" s="39">
        <f t="shared" si="9"/>
        <v>1879.55</v>
      </c>
      <c r="M352" s="107"/>
    </row>
    <row r="353" spans="1:13" ht="36" customHeight="1" thickBot="1">
      <c r="A353" s="5" t="s">
        <v>712</v>
      </c>
      <c r="B353" s="5">
        <v>1</v>
      </c>
      <c r="C353" s="5">
        <v>1</v>
      </c>
      <c r="D353" s="5"/>
      <c r="E353" s="30" t="s">
        <v>426</v>
      </c>
      <c r="F353" s="32" t="s">
        <v>111</v>
      </c>
      <c r="G353" s="39">
        <v>3650.85</v>
      </c>
      <c r="H353" s="39"/>
      <c r="I353" s="39">
        <f>I350</f>
        <v>90</v>
      </c>
      <c r="J353" s="39"/>
      <c r="K353" s="39"/>
      <c r="L353" s="39">
        <f t="shared" si="9"/>
        <v>3740.85</v>
      </c>
      <c r="M353" s="107"/>
    </row>
    <row r="354" spans="1:13" ht="36" customHeight="1" thickBot="1">
      <c r="A354" s="5" t="s">
        <v>713</v>
      </c>
      <c r="B354" s="13">
        <v>1</v>
      </c>
      <c r="C354" s="13">
        <v>1</v>
      </c>
      <c r="D354" s="44"/>
      <c r="E354" s="85" t="s">
        <v>167</v>
      </c>
      <c r="F354" s="66" t="s">
        <v>139</v>
      </c>
      <c r="G354" s="43">
        <v>3043.95</v>
      </c>
      <c r="H354" s="43"/>
      <c r="I354" s="43">
        <v>111</v>
      </c>
      <c r="J354" s="43"/>
      <c r="K354" s="43"/>
      <c r="L354" s="39">
        <f>G354-H354+I354</f>
        <v>3154.95</v>
      </c>
      <c r="M354" s="17"/>
    </row>
    <row r="355" spans="1:13" ht="36" customHeight="1" thickBot="1">
      <c r="A355" s="5" t="s">
        <v>714</v>
      </c>
      <c r="B355" s="5">
        <v>1</v>
      </c>
      <c r="C355" s="5">
        <v>1</v>
      </c>
      <c r="D355" s="5"/>
      <c r="E355" s="30" t="s">
        <v>154</v>
      </c>
      <c r="F355" s="32" t="s">
        <v>111</v>
      </c>
      <c r="G355" s="39">
        <v>3650.85</v>
      </c>
      <c r="H355" s="39"/>
      <c r="I355" s="39">
        <f>I349</f>
        <v>90</v>
      </c>
      <c r="J355" s="39"/>
      <c r="K355" s="39"/>
      <c r="L355" s="39">
        <f t="shared" si="9"/>
        <v>3740.85</v>
      </c>
      <c r="M355" s="107"/>
    </row>
    <row r="356" spans="1:13" ht="36" customHeight="1" thickBot="1">
      <c r="A356" s="5" t="s">
        <v>715</v>
      </c>
      <c r="B356" s="13">
        <v>1</v>
      </c>
      <c r="C356" s="13">
        <v>1</v>
      </c>
      <c r="D356" s="44"/>
      <c r="E356" s="85" t="s">
        <v>166</v>
      </c>
      <c r="F356" s="83" t="s">
        <v>214</v>
      </c>
      <c r="G356" s="43">
        <v>4672.5</v>
      </c>
      <c r="H356" s="43">
        <v>175</v>
      </c>
      <c r="I356" s="43"/>
      <c r="J356" s="43"/>
      <c r="K356" s="43"/>
      <c r="L356" s="39">
        <f>G356-H356+I356</f>
        <v>4497.5</v>
      </c>
      <c r="M356" s="17"/>
    </row>
    <row r="357" spans="1:13" ht="36" customHeight="1" thickBot="1">
      <c r="A357" s="5" t="s">
        <v>716</v>
      </c>
      <c r="B357" s="13">
        <v>1</v>
      </c>
      <c r="C357" s="13">
        <v>1</v>
      </c>
      <c r="D357" s="44"/>
      <c r="E357" s="85" t="s">
        <v>294</v>
      </c>
      <c r="F357" s="83" t="s">
        <v>141</v>
      </c>
      <c r="G357" s="43">
        <v>3426.15</v>
      </c>
      <c r="H357" s="43"/>
      <c r="I357" s="43">
        <v>90</v>
      </c>
      <c r="J357" s="43"/>
      <c r="K357" s="43"/>
      <c r="L357" s="39">
        <f>G357-H357+I357</f>
        <v>3516.15</v>
      </c>
      <c r="M357" s="17"/>
    </row>
    <row r="358" spans="1:13" ht="36" customHeight="1" thickBot="1">
      <c r="A358" s="5" t="s">
        <v>717</v>
      </c>
      <c r="B358" s="13">
        <v>1</v>
      </c>
      <c r="C358" s="13">
        <v>1</v>
      </c>
      <c r="D358" s="44"/>
      <c r="E358" s="85" t="s">
        <v>320</v>
      </c>
      <c r="F358" s="83" t="s">
        <v>321</v>
      </c>
      <c r="G358" s="39">
        <v>2778.3</v>
      </c>
      <c r="H358" s="39"/>
      <c r="I358" s="39">
        <v>154</v>
      </c>
      <c r="J358" s="43"/>
      <c r="K358" s="43"/>
      <c r="L358" s="39">
        <f>G358-H358+I358</f>
        <v>2932.3</v>
      </c>
      <c r="M358" s="17"/>
    </row>
    <row r="359" spans="1:13" ht="36" customHeight="1" thickBot="1">
      <c r="A359" s="5" t="s">
        <v>718</v>
      </c>
      <c r="B359" s="13">
        <v>1</v>
      </c>
      <c r="C359" s="13">
        <v>1</v>
      </c>
      <c r="D359" s="44"/>
      <c r="E359" s="85" t="s">
        <v>493</v>
      </c>
      <c r="F359" s="83" t="s">
        <v>494</v>
      </c>
      <c r="G359" s="39">
        <v>3105</v>
      </c>
      <c r="H359" s="39"/>
      <c r="I359" s="39">
        <v>95</v>
      </c>
      <c r="J359" s="43"/>
      <c r="K359" s="43"/>
      <c r="L359" s="39">
        <v>3200</v>
      </c>
      <c r="M359" s="12"/>
    </row>
    <row r="360" spans="1:13" ht="36" customHeight="1" thickBot="1">
      <c r="A360" s="5" t="s">
        <v>719</v>
      </c>
      <c r="B360" s="13">
        <v>1</v>
      </c>
      <c r="C360" s="13">
        <v>1</v>
      </c>
      <c r="D360" s="44"/>
      <c r="E360" s="30" t="s">
        <v>501</v>
      </c>
      <c r="F360" s="260" t="s">
        <v>525</v>
      </c>
      <c r="G360" s="39">
        <v>3426</v>
      </c>
      <c r="H360" s="39"/>
      <c r="I360" s="39">
        <v>90</v>
      </c>
      <c r="J360" s="39"/>
      <c r="K360" s="39"/>
      <c r="L360" s="39">
        <f>G360+I360-H360+J360</f>
        <v>3516</v>
      </c>
      <c r="M360" s="17"/>
    </row>
    <row r="361" spans="1:13" ht="36" customHeight="1" thickBot="1">
      <c r="A361" s="5" t="s">
        <v>720</v>
      </c>
      <c r="B361" s="13">
        <v>1</v>
      </c>
      <c r="C361" s="13">
        <v>1</v>
      </c>
      <c r="D361" s="44"/>
      <c r="E361" s="30" t="s">
        <v>526</v>
      </c>
      <c r="F361" s="260" t="s">
        <v>525</v>
      </c>
      <c r="G361" s="39">
        <v>3426</v>
      </c>
      <c r="H361" s="39"/>
      <c r="I361" s="39">
        <v>90</v>
      </c>
      <c r="J361" s="39"/>
      <c r="K361" s="39"/>
      <c r="L361" s="39">
        <f>G361+I361-H361+J361</f>
        <v>3516</v>
      </c>
      <c r="M361" s="17"/>
    </row>
    <row r="362" spans="1:13" ht="25.5" customHeight="1" thickTop="1">
      <c r="A362" s="148"/>
      <c r="B362" s="148"/>
      <c r="C362" s="148"/>
      <c r="D362" s="148"/>
      <c r="E362" s="142"/>
      <c r="F362" s="131" t="s">
        <v>271</v>
      </c>
      <c r="G362" s="132">
        <f>SUM(G342:G361)</f>
        <v>66720</v>
      </c>
      <c r="H362" s="132">
        <f>SUM(H342:H361)</f>
        <v>175</v>
      </c>
      <c r="I362" s="132">
        <f>SUM(I342:I361)</f>
        <v>1929</v>
      </c>
      <c r="J362" s="132">
        <f>SUM(J342:J358)</f>
        <v>0</v>
      </c>
      <c r="K362" s="132">
        <f>SUM(K342:K358)</f>
        <v>0</v>
      </c>
      <c r="L362" s="132">
        <f>SUM(L342:L361)</f>
        <v>68474</v>
      </c>
      <c r="M362" s="128"/>
    </row>
    <row r="363" spans="1:13" ht="15" customHeight="1">
      <c r="A363" s="275" t="s">
        <v>276</v>
      </c>
      <c r="B363" s="275"/>
      <c r="C363" s="275"/>
      <c r="D363" s="275"/>
      <c r="E363" s="275"/>
      <c r="F363" s="275"/>
      <c r="G363" s="275"/>
      <c r="H363" s="275"/>
      <c r="I363" s="275"/>
      <c r="J363" s="275"/>
      <c r="K363" s="275"/>
      <c r="L363" s="275"/>
      <c r="M363" s="275"/>
    </row>
    <row r="364" spans="1:13" ht="24.75" customHeight="1">
      <c r="A364" s="51" t="s">
        <v>8</v>
      </c>
      <c r="B364" s="47" t="s">
        <v>38</v>
      </c>
      <c r="C364" s="47" t="s">
        <v>31</v>
      </c>
      <c r="D364" s="47" t="s">
        <v>32</v>
      </c>
      <c r="E364" s="51" t="s">
        <v>0</v>
      </c>
      <c r="F364" s="51" t="s">
        <v>1</v>
      </c>
      <c r="G364" s="51" t="s">
        <v>2</v>
      </c>
      <c r="H364" s="51" t="s">
        <v>3</v>
      </c>
      <c r="I364" s="51" t="s">
        <v>4</v>
      </c>
      <c r="J364" s="89" t="s">
        <v>104</v>
      </c>
      <c r="K364" s="243" t="s">
        <v>477</v>
      </c>
      <c r="L364" s="51" t="s">
        <v>5</v>
      </c>
      <c r="M364" s="51" t="s">
        <v>6</v>
      </c>
    </row>
    <row r="365" spans="1:13" ht="36" customHeight="1" thickBot="1">
      <c r="A365" s="13" t="s">
        <v>721</v>
      </c>
      <c r="B365" s="5">
        <v>1</v>
      </c>
      <c r="C365" s="5">
        <v>1</v>
      </c>
      <c r="D365" s="5"/>
      <c r="E365" s="30" t="s">
        <v>172</v>
      </c>
      <c r="F365" s="31" t="s">
        <v>215</v>
      </c>
      <c r="G365" s="39">
        <v>4866.75</v>
      </c>
      <c r="H365" s="39">
        <v>175</v>
      </c>
      <c r="I365" s="39"/>
      <c r="J365" s="39"/>
      <c r="K365" s="39"/>
      <c r="L365" s="39">
        <f aca="true" t="shared" si="10" ref="L365:L372">G365-H365+I365</f>
        <v>4691.75</v>
      </c>
      <c r="M365" s="104"/>
    </row>
    <row r="366" spans="1:13" ht="36" customHeight="1" thickBot="1">
      <c r="A366" s="13" t="s">
        <v>722</v>
      </c>
      <c r="B366" s="13">
        <v>1</v>
      </c>
      <c r="C366" s="13">
        <v>1</v>
      </c>
      <c r="D366" s="13"/>
      <c r="E366" s="88" t="s">
        <v>164</v>
      </c>
      <c r="F366" s="93" t="s">
        <v>156</v>
      </c>
      <c r="G366" s="39">
        <v>3426.15</v>
      </c>
      <c r="H366" s="39"/>
      <c r="I366" s="39">
        <v>90</v>
      </c>
      <c r="J366" s="39"/>
      <c r="K366" s="39"/>
      <c r="L366" s="39">
        <f t="shared" si="10"/>
        <v>3516.15</v>
      </c>
      <c r="M366" s="105"/>
    </row>
    <row r="367" spans="1:13" ht="36" customHeight="1" thickBot="1">
      <c r="A367" s="13" t="s">
        <v>723</v>
      </c>
      <c r="B367" s="5">
        <v>1</v>
      </c>
      <c r="C367" s="5">
        <v>1</v>
      </c>
      <c r="D367" s="5"/>
      <c r="E367" s="30" t="s">
        <v>170</v>
      </c>
      <c r="F367" s="93" t="s">
        <v>156</v>
      </c>
      <c r="G367" s="39">
        <v>3426.15</v>
      </c>
      <c r="H367" s="103"/>
      <c r="I367" s="103">
        <v>90</v>
      </c>
      <c r="J367" s="103"/>
      <c r="K367" s="103"/>
      <c r="L367" s="39">
        <f t="shared" si="10"/>
        <v>3516.15</v>
      </c>
      <c r="M367" s="104"/>
    </row>
    <row r="368" spans="1:13" ht="36" customHeight="1" thickBot="1">
      <c r="A368" s="13" t="s">
        <v>724</v>
      </c>
      <c r="B368" s="5">
        <v>1</v>
      </c>
      <c r="C368" s="5">
        <v>1</v>
      </c>
      <c r="D368" s="5"/>
      <c r="E368" s="30" t="s">
        <v>182</v>
      </c>
      <c r="F368" s="93" t="s">
        <v>156</v>
      </c>
      <c r="G368" s="39">
        <v>3739.05</v>
      </c>
      <c r="H368" s="39">
        <v>95</v>
      </c>
      <c r="I368" s="53"/>
      <c r="J368" s="53"/>
      <c r="K368" s="53"/>
      <c r="L368" s="39">
        <f t="shared" si="10"/>
        <v>3644.05</v>
      </c>
      <c r="M368" s="105"/>
    </row>
    <row r="369" spans="1:13" ht="36" customHeight="1" thickBot="1">
      <c r="A369" s="13" t="s">
        <v>725</v>
      </c>
      <c r="B369" s="13">
        <v>1</v>
      </c>
      <c r="C369" s="13">
        <v>1</v>
      </c>
      <c r="D369" s="13"/>
      <c r="E369" s="88" t="s">
        <v>160</v>
      </c>
      <c r="F369" s="31" t="s">
        <v>216</v>
      </c>
      <c r="G369" s="39">
        <v>3426.15</v>
      </c>
      <c r="H369" s="99"/>
      <c r="I369" s="99">
        <v>90</v>
      </c>
      <c r="J369" s="99"/>
      <c r="K369" s="99"/>
      <c r="L369" s="39">
        <f t="shared" si="10"/>
        <v>3516.15</v>
      </c>
      <c r="M369" s="105"/>
    </row>
    <row r="370" spans="1:13" ht="46.5" customHeight="1" thickBot="1">
      <c r="A370" s="13" t="s">
        <v>726</v>
      </c>
      <c r="B370" s="13">
        <v>1</v>
      </c>
      <c r="C370" s="13">
        <v>1</v>
      </c>
      <c r="D370" s="13"/>
      <c r="E370" s="102" t="s">
        <v>159</v>
      </c>
      <c r="F370" s="86" t="s">
        <v>156</v>
      </c>
      <c r="G370" s="99">
        <v>2878.05</v>
      </c>
      <c r="H370" s="99"/>
      <c r="I370" s="99">
        <v>129</v>
      </c>
      <c r="J370" s="99"/>
      <c r="K370" s="99"/>
      <c r="L370" s="39">
        <f t="shared" si="10"/>
        <v>3007.05</v>
      </c>
      <c r="M370" s="105"/>
    </row>
    <row r="371" spans="1:13" ht="36" customHeight="1" thickBot="1">
      <c r="A371" s="13" t="s">
        <v>727</v>
      </c>
      <c r="B371" s="5">
        <v>1</v>
      </c>
      <c r="C371" s="5">
        <v>1</v>
      </c>
      <c r="D371" s="5"/>
      <c r="E371" s="30" t="s">
        <v>177</v>
      </c>
      <c r="F371" s="40" t="s">
        <v>111</v>
      </c>
      <c r="G371" s="39">
        <v>5600.7</v>
      </c>
      <c r="H371" s="39">
        <v>210</v>
      </c>
      <c r="I371" s="39"/>
      <c r="J371" s="39"/>
      <c r="K371" s="39"/>
      <c r="L371" s="39">
        <f t="shared" si="10"/>
        <v>5390.7</v>
      </c>
      <c r="M371" s="105"/>
    </row>
    <row r="372" spans="1:13" ht="36" customHeight="1" thickBot="1">
      <c r="A372" s="13" t="s">
        <v>728</v>
      </c>
      <c r="B372" s="5">
        <v>1</v>
      </c>
      <c r="C372" s="5">
        <v>1</v>
      </c>
      <c r="D372" s="5"/>
      <c r="E372" s="30" t="s">
        <v>181</v>
      </c>
      <c r="F372" s="40" t="s">
        <v>111</v>
      </c>
      <c r="G372" s="39">
        <v>4918.2</v>
      </c>
      <c r="H372" s="39">
        <v>175</v>
      </c>
      <c r="I372" s="53"/>
      <c r="J372" s="53"/>
      <c r="K372" s="53"/>
      <c r="L372" s="39">
        <f t="shared" si="10"/>
        <v>4743.2</v>
      </c>
      <c r="M372" s="105"/>
    </row>
    <row r="373" spans="1:13" s="10" customFormat="1" ht="36" customHeight="1" thickBot="1">
      <c r="A373" s="13" t="s">
        <v>729</v>
      </c>
      <c r="B373" s="13">
        <v>1</v>
      </c>
      <c r="C373" s="13">
        <v>1</v>
      </c>
      <c r="D373" s="13"/>
      <c r="E373" s="88" t="s">
        <v>158</v>
      </c>
      <c r="F373" s="172" t="s">
        <v>312</v>
      </c>
      <c r="G373" s="39">
        <v>5055.75</v>
      </c>
      <c r="H373" s="39">
        <v>175</v>
      </c>
      <c r="I373" s="39"/>
      <c r="J373" s="39"/>
      <c r="K373" s="39"/>
      <c r="L373" s="39">
        <f>G373-H373+I373</f>
        <v>4880.75</v>
      </c>
      <c r="M373" s="104"/>
    </row>
    <row r="374" spans="1:13" s="10" customFormat="1" ht="36" customHeight="1" thickBot="1">
      <c r="A374" s="13" t="s">
        <v>730</v>
      </c>
      <c r="B374" s="13">
        <v>1</v>
      </c>
      <c r="C374" s="13">
        <v>1</v>
      </c>
      <c r="D374" s="13"/>
      <c r="E374" s="88" t="s">
        <v>161</v>
      </c>
      <c r="F374" s="171" t="s">
        <v>157</v>
      </c>
      <c r="G374" s="39">
        <v>3426.15</v>
      </c>
      <c r="H374" s="39"/>
      <c r="I374" s="39">
        <v>90</v>
      </c>
      <c r="J374" s="39"/>
      <c r="K374" s="39"/>
      <c r="L374" s="39">
        <v>3516.15</v>
      </c>
      <c r="M374" s="105"/>
    </row>
    <row r="375" spans="1:13" s="10" customFormat="1" ht="36" customHeight="1" thickBot="1">
      <c r="A375" s="13" t="s">
        <v>731</v>
      </c>
      <c r="B375" s="13">
        <v>1</v>
      </c>
      <c r="C375" s="13">
        <v>1</v>
      </c>
      <c r="D375" s="13"/>
      <c r="E375" s="88" t="s">
        <v>162</v>
      </c>
      <c r="F375" s="93" t="s">
        <v>156</v>
      </c>
      <c r="G375" s="39">
        <v>3332.7</v>
      </c>
      <c r="H375" s="39"/>
      <c r="I375" s="39">
        <v>90</v>
      </c>
      <c r="J375" s="39"/>
      <c r="K375" s="39"/>
      <c r="L375" s="39">
        <f>G375-H375+I375</f>
        <v>3422.7</v>
      </c>
      <c r="M375" s="105"/>
    </row>
    <row r="376" spans="1:13" s="10" customFormat="1" ht="36" customHeight="1" thickBot="1">
      <c r="A376" s="13" t="s">
        <v>732</v>
      </c>
      <c r="B376" s="13">
        <v>1</v>
      </c>
      <c r="C376" s="13">
        <v>1</v>
      </c>
      <c r="D376" s="13"/>
      <c r="E376" s="88" t="s">
        <v>163</v>
      </c>
      <c r="F376" s="93" t="s">
        <v>217</v>
      </c>
      <c r="G376" s="39">
        <v>3426.15</v>
      </c>
      <c r="H376" s="39"/>
      <c r="I376" s="39">
        <v>90</v>
      </c>
      <c r="J376" s="39"/>
      <c r="K376" s="39"/>
      <c r="L376" s="39">
        <f>G376-H376+I376</f>
        <v>3516.15</v>
      </c>
      <c r="M376" s="105"/>
    </row>
    <row r="377" spans="1:13" s="10" customFormat="1" ht="36" customHeight="1" thickBot="1">
      <c r="A377" s="13" t="s">
        <v>733</v>
      </c>
      <c r="B377" s="5">
        <v>1</v>
      </c>
      <c r="C377" s="5">
        <v>1</v>
      </c>
      <c r="D377" s="5"/>
      <c r="E377" s="30" t="s">
        <v>175</v>
      </c>
      <c r="F377" s="40" t="s">
        <v>111</v>
      </c>
      <c r="G377" s="39">
        <v>4672.5</v>
      </c>
      <c r="H377" s="39">
        <v>175</v>
      </c>
      <c r="I377" s="39"/>
      <c r="J377" s="39"/>
      <c r="K377" s="39"/>
      <c r="L377" s="39">
        <f>G377-H377+I377</f>
        <v>4497.5</v>
      </c>
      <c r="M377" s="105"/>
    </row>
    <row r="378" spans="1:13" s="10" customFormat="1" ht="36" customHeight="1" thickBot="1">
      <c r="A378" s="13" t="s">
        <v>734</v>
      </c>
      <c r="B378" s="5">
        <v>1</v>
      </c>
      <c r="C378" s="5">
        <v>1</v>
      </c>
      <c r="D378" s="5"/>
      <c r="E378" s="30" t="s">
        <v>527</v>
      </c>
      <c r="F378" s="40" t="s">
        <v>476</v>
      </c>
      <c r="G378" s="39">
        <v>2650</v>
      </c>
      <c r="H378" s="39"/>
      <c r="I378" s="39">
        <v>150</v>
      </c>
      <c r="J378" s="39"/>
      <c r="K378" s="39"/>
      <c r="L378" s="39">
        <f>G378-H378+I378</f>
        <v>2800</v>
      </c>
      <c r="M378" s="105"/>
    </row>
    <row r="379" spans="1:13" s="10" customFormat="1" ht="36" customHeight="1" thickBot="1">
      <c r="A379" s="13" t="s">
        <v>735</v>
      </c>
      <c r="B379" s="5">
        <v>1</v>
      </c>
      <c r="C379" s="5">
        <v>1</v>
      </c>
      <c r="D379" s="5"/>
      <c r="E379" s="30" t="s">
        <v>528</v>
      </c>
      <c r="F379" s="260" t="s">
        <v>476</v>
      </c>
      <c r="G379" s="39">
        <v>3480</v>
      </c>
      <c r="H379" s="39"/>
      <c r="I379" s="39">
        <v>120</v>
      </c>
      <c r="J379" s="39"/>
      <c r="K379" s="39"/>
      <c r="L379" s="39">
        <f>G379+I379-H379+J379</f>
        <v>3600</v>
      </c>
      <c r="M379" s="105"/>
    </row>
    <row r="380" spans="1:13" s="10" customFormat="1" ht="25.5" customHeight="1" thickTop="1">
      <c r="A380" s="116"/>
      <c r="B380" s="116"/>
      <c r="C380" s="116"/>
      <c r="D380" s="116"/>
      <c r="E380" s="117"/>
      <c r="F380" s="131" t="s">
        <v>271</v>
      </c>
      <c r="G380" s="132">
        <f>SUM(G365:G379)</f>
        <v>58324.45</v>
      </c>
      <c r="H380" s="132">
        <f>SUM(H365:H379)</f>
        <v>1005</v>
      </c>
      <c r="I380" s="132">
        <f>SUM(I365:I379)</f>
        <v>939</v>
      </c>
      <c r="J380" s="132">
        <f>SUM(J365:J377)</f>
        <v>0</v>
      </c>
      <c r="K380" s="132">
        <f>SUM(K365:K377)</f>
        <v>0</v>
      </c>
      <c r="L380" s="132">
        <f>SUM(L365:L379)</f>
        <v>58258.45</v>
      </c>
      <c r="M380" s="138"/>
    </row>
    <row r="381" spans="1:13" s="10" customFormat="1" ht="15" customHeight="1">
      <c r="A381" s="274" t="s">
        <v>277</v>
      </c>
      <c r="B381" s="274"/>
      <c r="C381" s="274"/>
      <c r="D381" s="274"/>
      <c r="E381" s="274"/>
      <c r="F381" s="274"/>
      <c r="G381" s="274"/>
      <c r="H381" s="274"/>
      <c r="I381" s="274"/>
      <c r="J381" s="274"/>
      <c r="K381" s="274"/>
      <c r="L381" s="274"/>
      <c r="M381" s="274"/>
    </row>
    <row r="382" spans="1:13" s="10" customFormat="1" ht="24.75" customHeight="1">
      <c r="A382" s="51" t="s">
        <v>8</v>
      </c>
      <c r="B382" s="47" t="s">
        <v>38</v>
      </c>
      <c r="C382" s="47" t="s">
        <v>31</v>
      </c>
      <c r="D382" s="47" t="s">
        <v>32</v>
      </c>
      <c r="E382" s="51" t="s">
        <v>0</v>
      </c>
      <c r="F382" s="51" t="s">
        <v>1</v>
      </c>
      <c r="G382" s="51" t="s">
        <v>2</v>
      </c>
      <c r="H382" s="51" t="s">
        <v>3</v>
      </c>
      <c r="I382" s="51" t="s">
        <v>4</v>
      </c>
      <c r="J382" s="89" t="s">
        <v>104</v>
      </c>
      <c r="K382" s="243" t="s">
        <v>477</v>
      </c>
      <c r="L382" s="51" t="s">
        <v>5</v>
      </c>
      <c r="M382" s="51" t="s">
        <v>6</v>
      </c>
    </row>
    <row r="383" spans="1:13" s="10" customFormat="1" ht="51" customHeight="1" thickBot="1">
      <c r="A383" s="5" t="s">
        <v>736</v>
      </c>
      <c r="B383" s="5">
        <v>1</v>
      </c>
      <c r="C383" s="5">
        <v>1</v>
      </c>
      <c r="D383" s="5"/>
      <c r="E383" s="30" t="s">
        <v>171</v>
      </c>
      <c r="F383" s="31" t="s">
        <v>168</v>
      </c>
      <c r="G383" s="39">
        <v>3426.15</v>
      </c>
      <c r="H383" s="39"/>
      <c r="I383" s="39">
        <v>90</v>
      </c>
      <c r="J383" s="39"/>
      <c r="K383" s="39"/>
      <c r="L383" s="39">
        <f>G383-H383+I383</f>
        <v>3516.15</v>
      </c>
      <c r="M383" s="104"/>
    </row>
    <row r="384" spans="1:13" s="10" customFormat="1" ht="51" customHeight="1" thickBot="1">
      <c r="A384" s="5" t="s">
        <v>737</v>
      </c>
      <c r="B384" s="5">
        <v>1</v>
      </c>
      <c r="C384" s="5">
        <v>1</v>
      </c>
      <c r="D384" s="5"/>
      <c r="E384" s="30" t="s">
        <v>138</v>
      </c>
      <c r="F384" s="35" t="s">
        <v>136</v>
      </c>
      <c r="G384" s="39">
        <v>2723.7</v>
      </c>
      <c r="H384" s="39"/>
      <c r="I384" s="39">
        <v>129</v>
      </c>
      <c r="J384" s="39"/>
      <c r="K384" s="39"/>
      <c r="L384" s="39">
        <f>G384-H384+I384</f>
        <v>2852.7</v>
      </c>
      <c r="M384" s="105"/>
    </row>
    <row r="385" spans="1:13" s="10" customFormat="1" ht="24.75" customHeight="1" thickBot="1" thickTop="1">
      <c r="A385" s="124"/>
      <c r="B385" s="116"/>
      <c r="C385" s="116"/>
      <c r="D385" s="116"/>
      <c r="E385" s="117"/>
      <c r="F385" s="131" t="s">
        <v>271</v>
      </c>
      <c r="G385" s="145">
        <f>SUM(G383:G384)</f>
        <v>6149.85</v>
      </c>
      <c r="H385" s="145">
        <f>SUM(H383:H384)</f>
        <v>0</v>
      </c>
      <c r="I385" s="145">
        <f>SUM(I383:I384)</f>
        <v>219</v>
      </c>
      <c r="J385" s="145">
        <f>SUM(J383:J384)</f>
        <v>0</v>
      </c>
      <c r="K385" s="145">
        <f>SUM(K383:K384)</f>
        <v>0</v>
      </c>
      <c r="L385" s="145">
        <f>SUM(L383:L384)</f>
        <v>6368.85</v>
      </c>
      <c r="M385" s="138"/>
    </row>
    <row r="386" spans="1:13" s="10" customFormat="1" ht="39" customHeight="1" thickTop="1">
      <c r="A386" s="124"/>
      <c r="B386" s="140">
        <f>SUM(B309:B384)</f>
        <v>58</v>
      </c>
      <c r="C386" s="140">
        <f>SUM(C309:C384)</f>
        <v>54</v>
      </c>
      <c r="D386" s="140">
        <f>SUM(D309:D384)</f>
        <v>4</v>
      </c>
      <c r="E386" s="117"/>
      <c r="F386" s="150" t="s">
        <v>283</v>
      </c>
      <c r="G386" s="151">
        <f aca="true" t="shared" si="11" ref="G386:L386">SUM(G317+G322+G333+G339+G362+G380+G385)</f>
        <v>223239.94999999998</v>
      </c>
      <c r="H386" s="151">
        <f t="shared" si="11"/>
        <v>3630</v>
      </c>
      <c r="I386" s="151">
        <f t="shared" si="11"/>
        <v>4145</v>
      </c>
      <c r="J386" s="151">
        <f t="shared" si="11"/>
        <v>0</v>
      </c>
      <c r="K386" s="151">
        <f t="shared" si="11"/>
        <v>0</v>
      </c>
      <c r="L386" s="151">
        <f t="shared" si="11"/>
        <v>223754.94999999998</v>
      </c>
      <c r="M386" s="152"/>
    </row>
    <row r="387" spans="1:13" s="10" customFormat="1" ht="15" customHeight="1">
      <c r="A387" s="273" t="s">
        <v>10</v>
      </c>
      <c r="B387" s="273"/>
      <c r="C387" s="273"/>
      <c r="D387" s="273"/>
      <c r="E387" s="273"/>
      <c r="F387" s="273"/>
      <c r="G387" s="273"/>
      <c r="H387" s="273"/>
      <c r="I387" s="273"/>
      <c r="J387" s="273"/>
      <c r="K387" s="273"/>
      <c r="L387" s="273"/>
      <c r="M387" s="273"/>
    </row>
    <row r="388" spans="1:13" s="10" customFormat="1" ht="15" customHeight="1">
      <c r="A388" s="273" t="s">
        <v>11</v>
      </c>
      <c r="B388" s="273"/>
      <c r="C388" s="273"/>
      <c r="D388" s="273"/>
      <c r="E388" s="273"/>
      <c r="F388" s="273"/>
      <c r="G388" s="273"/>
      <c r="H388" s="273"/>
      <c r="I388" s="273"/>
      <c r="J388" s="273"/>
      <c r="K388" s="273"/>
      <c r="L388" s="273"/>
      <c r="M388" s="273"/>
    </row>
    <row r="389" spans="1:13" s="10" customFormat="1" ht="15" customHeight="1">
      <c r="A389" s="273" t="str">
        <f>A3</f>
        <v>Nómina que corresponde a la 1RA (PRIMERA) quincena del mes de DICIEMBRE de 2016.</v>
      </c>
      <c r="B389" s="273"/>
      <c r="C389" s="273"/>
      <c r="D389" s="273"/>
      <c r="E389" s="273"/>
      <c r="F389" s="273"/>
      <c r="G389" s="273"/>
      <c r="H389" s="273"/>
      <c r="I389" s="273"/>
      <c r="J389" s="273"/>
      <c r="K389" s="273"/>
      <c r="L389" s="273"/>
      <c r="M389" s="273"/>
    </row>
    <row r="390" spans="1:13" s="10" customFormat="1" ht="15" customHeight="1">
      <c r="A390" s="272" t="s">
        <v>463</v>
      </c>
      <c r="B390" s="272"/>
      <c r="C390" s="272"/>
      <c r="D390" s="272"/>
      <c r="E390" s="272"/>
      <c r="F390" s="272"/>
      <c r="G390" s="272"/>
      <c r="H390" s="272"/>
      <c r="I390" s="272"/>
      <c r="J390" s="272"/>
      <c r="K390" s="272"/>
      <c r="L390" s="272"/>
      <c r="M390" s="272"/>
    </row>
    <row r="391" spans="1:13" s="10" customFormat="1" ht="24.75" customHeight="1">
      <c r="A391" s="51" t="s">
        <v>8</v>
      </c>
      <c r="B391" s="47" t="s">
        <v>38</v>
      </c>
      <c r="C391" s="47" t="s">
        <v>31</v>
      </c>
      <c r="D391" s="47" t="s">
        <v>32</v>
      </c>
      <c r="E391" s="51" t="s">
        <v>0</v>
      </c>
      <c r="F391" s="51" t="s">
        <v>1</v>
      </c>
      <c r="G391" s="51" t="s">
        <v>2</v>
      </c>
      <c r="H391" s="51" t="s">
        <v>3</v>
      </c>
      <c r="I391" s="51" t="s">
        <v>4</v>
      </c>
      <c r="J391" s="89" t="s">
        <v>104</v>
      </c>
      <c r="K391" s="243" t="s">
        <v>477</v>
      </c>
      <c r="L391" s="51" t="s">
        <v>5</v>
      </c>
      <c r="M391" s="51" t="s">
        <v>6</v>
      </c>
    </row>
    <row r="392" spans="1:13" s="10" customFormat="1" ht="51" customHeight="1" thickBot="1">
      <c r="A392" s="82" t="s">
        <v>738</v>
      </c>
      <c r="B392" s="110">
        <v>1</v>
      </c>
      <c r="C392" s="110">
        <v>1</v>
      </c>
      <c r="D392" s="111"/>
      <c r="E392" s="61" t="s">
        <v>183</v>
      </c>
      <c r="F392" s="91" t="s">
        <v>55</v>
      </c>
      <c r="G392" s="76">
        <v>7791</v>
      </c>
      <c r="H392" s="76">
        <v>420</v>
      </c>
      <c r="I392" s="76"/>
      <c r="J392" s="76"/>
      <c r="K392" s="76"/>
      <c r="L392" s="76">
        <f>G392-H392+I392</f>
        <v>7371</v>
      </c>
      <c r="M392" s="112"/>
    </row>
    <row r="393" spans="1:13" s="10" customFormat="1" ht="51" customHeight="1" thickBot="1">
      <c r="A393" s="8" t="s">
        <v>739</v>
      </c>
      <c r="B393" s="8">
        <v>1</v>
      </c>
      <c r="C393" s="8"/>
      <c r="D393" s="8">
        <v>1</v>
      </c>
      <c r="E393" s="242" t="s">
        <v>474</v>
      </c>
      <c r="F393" s="84" t="s">
        <v>472</v>
      </c>
      <c r="G393" s="43">
        <v>3121</v>
      </c>
      <c r="H393" s="43"/>
      <c r="I393" s="43">
        <v>129</v>
      </c>
      <c r="J393" s="43"/>
      <c r="K393" s="43"/>
      <c r="L393" s="43">
        <v>3250</v>
      </c>
      <c r="M393" s="245"/>
    </row>
    <row r="394" spans="1:13" s="10" customFormat="1" ht="51" customHeight="1" thickBot="1">
      <c r="A394" s="8" t="s">
        <v>740</v>
      </c>
      <c r="B394" s="106">
        <v>1</v>
      </c>
      <c r="C394" s="106">
        <v>1</v>
      </c>
      <c r="D394" s="106"/>
      <c r="E394" s="88" t="s">
        <v>332</v>
      </c>
      <c r="F394" s="93" t="s">
        <v>184</v>
      </c>
      <c r="G394" s="39">
        <v>3829.35</v>
      </c>
      <c r="H394" s="39">
        <v>147</v>
      </c>
      <c r="I394" s="39"/>
      <c r="J394" s="39"/>
      <c r="K394" s="39"/>
      <c r="L394" s="39">
        <f>G394-H394+I394</f>
        <v>3682.35</v>
      </c>
      <c r="M394" s="189"/>
    </row>
    <row r="395" spans="1:13" s="10" customFormat="1" ht="51" customHeight="1" thickBot="1">
      <c r="A395" s="8" t="s">
        <v>741</v>
      </c>
      <c r="B395" s="106">
        <v>1</v>
      </c>
      <c r="C395" s="106">
        <v>1</v>
      </c>
      <c r="D395" s="106"/>
      <c r="E395" s="88" t="s">
        <v>333</v>
      </c>
      <c r="F395" s="93" t="s">
        <v>184</v>
      </c>
      <c r="G395" s="39">
        <v>3829.35</v>
      </c>
      <c r="H395" s="39">
        <v>147</v>
      </c>
      <c r="I395" s="39"/>
      <c r="J395" s="39"/>
      <c r="K395" s="39"/>
      <c r="L395" s="39">
        <f>G395-H395+I395</f>
        <v>3682.35</v>
      </c>
      <c r="M395" s="189"/>
    </row>
    <row r="396" spans="1:13" s="10" customFormat="1" ht="51" customHeight="1" thickBot="1">
      <c r="A396" s="8" t="s">
        <v>742</v>
      </c>
      <c r="B396" s="106">
        <v>1</v>
      </c>
      <c r="C396" s="106">
        <v>1</v>
      </c>
      <c r="D396" s="106"/>
      <c r="E396" s="88" t="s">
        <v>334</v>
      </c>
      <c r="F396" s="93" t="s">
        <v>184</v>
      </c>
      <c r="G396" s="39">
        <v>3829.35</v>
      </c>
      <c r="H396" s="39">
        <v>147</v>
      </c>
      <c r="I396" s="39"/>
      <c r="J396" s="39"/>
      <c r="K396" s="39"/>
      <c r="L396" s="39">
        <f>G396-H396+I396</f>
        <v>3682.35</v>
      </c>
      <c r="M396" s="189"/>
    </row>
    <row r="397" spans="1:13" s="10" customFormat="1" ht="51" customHeight="1" thickBot="1">
      <c r="A397" s="8" t="s">
        <v>743</v>
      </c>
      <c r="B397" s="106">
        <v>1</v>
      </c>
      <c r="C397" s="106">
        <v>1</v>
      </c>
      <c r="D397" s="106"/>
      <c r="E397" s="88" t="s">
        <v>335</v>
      </c>
      <c r="F397" s="93" t="s">
        <v>184</v>
      </c>
      <c r="G397" s="39">
        <v>3829.35</v>
      </c>
      <c r="H397" s="39">
        <v>147</v>
      </c>
      <c r="I397" s="39"/>
      <c r="J397" s="39"/>
      <c r="K397" s="39"/>
      <c r="L397" s="39">
        <f>G397-H397+I397</f>
        <v>3682.35</v>
      </c>
      <c r="M397" s="189"/>
    </row>
    <row r="398" spans="1:13" s="10" customFormat="1" ht="51" customHeight="1" thickBot="1">
      <c r="A398" s="8" t="s">
        <v>744</v>
      </c>
      <c r="B398" s="106">
        <v>1</v>
      </c>
      <c r="C398" s="106">
        <v>1</v>
      </c>
      <c r="D398" s="215"/>
      <c r="E398" s="85" t="s">
        <v>422</v>
      </c>
      <c r="F398" s="84" t="s">
        <v>184</v>
      </c>
      <c r="G398" s="39">
        <v>3829.35</v>
      </c>
      <c r="H398" s="39">
        <v>147</v>
      </c>
      <c r="I398" s="43"/>
      <c r="J398" s="43"/>
      <c r="K398" s="43"/>
      <c r="L398" s="43">
        <f>G398-H398+I398+J398</f>
        <v>3682.35</v>
      </c>
      <c r="M398" s="105"/>
    </row>
    <row r="399" spans="1:13" s="10" customFormat="1" ht="51" customHeight="1" thickBot="1">
      <c r="A399" s="8" t="s">
        <v>745</v>
      </c>
      <c r="B399" s="106">
        <v>1</v>
      </c>
      <c r="C399" s="106">
        <v>1</v>
      </c>
      <c r="D399" s="215"/>
      <c r="E399" s="85" t="s">
        <v>423</v>
      </c>
      <c r="F399" s="84" t="s">
        <v>184</v>
      </c>
      <c r="G399" s="39">
        <v>3829.35</v>
      </c>
      <c r="H399" s="39">
        <v>147</v>
      </c>
      <c r="I399" s="43"/>
      <c r="J399" s="43"/>
      <c r="K399" s="43"/>
      <c r="L399" s="43">
        <f>G399-H399+I399+J399</f>
        <v>3682.35</v>
      </c>
      <c r="M399" s="105"/>
    </row>
    <row r="400" spans="1:13" s="10" customFormat="1" ht="51" customHeight="1" thickBot="1">
      <c r="A400" s="8" t="s">
        <v>746</v>
      </c>
      <c r="B400" s="106">
        <v>1</v>
      </c>
      <c r="C400" s="106">
        <v>1</v>
      </c>
      <c r="D400" s="215"/>
      <c r="E400" s="85" t="s">
        <v>424</v>
      </c>
      <c r="F400" s="84" t="s">
        <v>184</v>
      </c>
      <c r="G400" s="39">
        <v>3829.35</v>
      </c>
      <c r="H400" s="39">
        <v>147</v>
      </c>
      <c r="I400" s="43"/>
      <c r="J400" s="43"/>
      <c r="K400" s="43"/>
      <c r="L400" s="43">
        <f>G400-H400+I400+J400</f>
        <v>3682.35</v>
      </c>
      <c r="M400" s="105"/>
    </row>
    <row r="401" spans="1:13" s="10" customFormat="1" ht="51" customHeight="1" thickBot="1">
      <c r="A401" s="8" t="s">
        <v>747</v>
      </c>
      <c r="B401" s="5">
        <v>1</v>
      </c>
      <c r="C401" s="5">
        <v>1</v>
      </c>
      <c r="D401" s="5"/>
      <c r="E401" s="162" t="s">
        <v>310</v>
      </c>
      <c r="F401" s="32" t="s">
        <v>184</v>
      </c>
      <c r="G401" s="39">
        <v>3829.35</v>
      </c>
      <c r="H401" s="39">
        <v>147</v>
      </c>
      <c r="I401" s="39"/>
      <c r="J401" s="39"/>
      <c r="K401" s="39"/>
      <c r="L401" s="39">
        <f>G401-H401+I401</f>
        <v>3682.35</v>
      </c>
      <c r="M401" s="105"/>
    </row>
    <row r="402" spans="1:13" s="10" customFormat="1" ht="25.5" customHeight="1" thickTop="1">
      <c r="A402" s="152"/>
      <c r="B402" s="216">
        <f>SUM(B392:B401)</f>
        <v>10</v>
      </c>
      <c r="C402" s="216">
        <f>SUM(C392:C401)</f>
        <v>9</v>
      </c>
      <c r="D402" s="216">
        <f>SUM(D392:D400)</f>
        <v>1</v>
      </c>
      <c r="E402" s="152"/>
      <c r="F402" s="122" t="s">
        <v>7</v>
      </c>
      <c r="G402" s="132">
        <f>SUM(G392:G401)</f>
        <v>41546.799999999996</v>
      </c>
      <c r="H402" s="132">
        <f>SUM(H392:H401)</f>
        <v>1596</v>
      </c>
      <c r="I402" s="132">
        <f>SUM(I393:I401)</f>
        <v>129</v>
      </c>
      <c r="J402" s="132">
        <f>SUM(J392:J401)</f>
        <v>0</v>
      </c>
      <c r="K402" s="132">
        <f>SUM(K392:K401)</f>
        <v>0</v>
      </c>
      <c r="L402" s="132">
        <f>SUM(L392:L401)</f>
        <v>40079.799999999996</v>
      </c>
      <c r="M402" s="152"/>
    </row>
    <row r="403" spans="1:13" s="15" customFormat="1" ht="15" customHeight="1">
      <c r="A403" s="273" t="s">
        <v>10</v>
      </c>
      <c r="B403" s="273"/>
      <c r="C403" s="273"/>
      <c r="D403" s="273"/>
      <c r="E403" s="273"/>
      <c r="F403" s="273"/>
      <c r="G403" s="273"/>
      <c r="H403" s="273"/>
      <c r="I403" s="273"/>
      <c r="J403" s="273"/>
      <c r="K403" s="273"/>
      <c r="L403" s="273"/>
      <c r="M403" s="273"/>
    </row>
    <row r="404" spans="1:13" ht="15" customHeight="1">
      <c r="A404" s="273" t="s">
        <v>11</v>
      </c>
      <c r="B404" s="273"/>
      <c r="C404" s="273"/>
      <c r="D404" s="273"/>
      <c r="E404" s="273"/>
      <c r="F404" s="273"/>
      <c r="G404" s="273"/>
      <c r="H404" s="273"/>
      <c r="I404" s="273"/>
      <c r="J404" s="273"/>
      <c r="K404" s="273"/>
      <c r="L404" s="273"/>
      <c r="M404" s="273"/>
    </row>
    <row r="405" spans="1:13" ht="15" customHeight="1">
      <c r="A405" s="273" t="str">
        <f>A3</f>
        <v>Nómina que corresponde a la 1RA (PRIMERA) quincena del mes de DICIEMBRE de 2016.</v>
      </c>
      <c r="B405" s="273"/>
      <c r="C405" s="273"/>
      <c r="D405" s="273"/>
      <c r="E405" s="273"/>
      <c r="F405" s="273"/>
      <c r="G405" s="273"/>
      <c r="H405" s="273"/>
      <c r="I405" s="273"/>
      <c r="J405" s="273"/>
      <c r="K405" s="273"/>
      <c r="L405" s="273"/>
      <c r="M405" s="273"/>
    </row>
    <row r="406" spans="1:13" ht="15" customHeight="1">
      <c r="A406" s="272" t="s">
        <v>188</v>
      </c>
      <c r="B406" s="272"/>
      <c r="C406" s="272"/>
      <c r="D406" s="272"/>
      <c r="E406" s="272"/>
      <c r="F406" s="272"/>
      <c r="G406" s="272"/>
      <c r="H406" s="272"/>
      <c r="I406" s="272"/>
      <c r="J406" s="272"/>
      <c r="K406" s="272"/>
      <c r="L406" s="272"/>
      <c r="M406" s="272"/>
    </row>
    <row r="407" spans="1:13" ht="24.75" customHeight="1">
      <c r="A407" s="51" t="s">
        <v>8</v>
      </c>
      <c r="B407" s="47" t="s">
        <v>38</v>
      </c>
      <c r="C407" s="47" t="s">
        <v>31</v>
      </c>
      <c r="D407" s="47" t="s">
        <v>32</v>
      </c>
      <c r="E407" s="51" t="s">
        <v>0</v>
      </c>
      <c r="F407" s="51" t="s">
        <v>1</v>
      </c>
      <c r="G407" s="51" t="s">
        <v>2</v>
      </c>
      <c r="H407" s="51" t="s">
        <v>3</v>
      </c>
      <c r="I407" s="51" t="s">
        <v>4</v>
      </c>
      <c r="J407" s="89" t="s">
        <v>104</v>
      </c>
      <c r="K407" s="243" t="s">
        <v>477</v>
      </c>
      <c r="L407" s="51" t="s">
        <v>5</v>
      </c>
      <c r="M407" s="174" t="s">
        <v>6</v>
      </c>
    </row>
    <row r="408" spans="1:13" ht="40.5" customHeight="1" thickBot="1">
      <c r="A408" s="271" t="s">
        <v>532</v>
      </c>
      <c r="B408" s="58">
        <v>1</v>
      </c>
      <c r="C408" s="58">
        <v>1</v>
      </c>
      <c r="D408" s="58"/>
      <c r="E408" s="62" t="s">
        <v>223</v>
      </c>
      <c r="F408" s="80" t="s">
        <v>190</v>
      </c>
      <c r="G408" s="76">
        <v>5192.25</v>
      </c>
      <c r="H408" s="59">
        <v>210</v>
      </c>
      <c r="I408" s="59"/>
      <c r="J408" s="59"/>
      <c r="K408" s="59"/>
      <c r="L408" s="59">
        <f>G408-H408+I408</f>
        <v>4982.25</v>
      </c>
      <c r="M408" s="81"/>
    </row>
    <row r="409" spans="1:13" ht="40.5" customHeight="1" thickBot="1">
      <c r="A409" s="33" t="s">
        <v>531</v>
      </c>
      <c r="B409" s="5">
        <v>1</v>
      </c>
      <c r="C409" s="5"/>
      <c r="D409" s="5">
        <v>1</v>
      </c>
      <c r="E409" s="30" t="s">
        <v>189</v>
      </c>
      <c r="F409" s="32" t="s">
        <v>21</v>
      </c>
      <c r="G409" s="39">
        <v>2751</v>
      </c>
      <c r="H409" s="79"/>
      <c r="I409" s="39">
        <v>129</v>
      </c>
      <c r="J409" s="39"/>
      <c r="K409" s="39"/>
      <c r="L409" s="39">
        <f>G409-H409+I409</f>
        <v>2880</v>
      </c>
      <c r="M409" s="12"/>
    </row>
    <row r="410" spans="1:13" ht="40.5" customHeight="1" thickBot="1">
      <c r="A410" s="33" t="s">
        <v>748</v>
      </c>
      <c r="B410" s="5">
        <v>1</v>
      </c>
      <c r="C410" s="5">
        <v>1</v>
      </c>
      <c r="D410" s="5"/>
      <c r="E410" s="30" t="s">
        <v>331</v>
      </c>
      <c r="F410" s="31" t="s">
        <v>322</v>
      </c>
      <c r="G410" s="39">
        <v>4225.2</v>
      </c>
      <c r="H410" s="36">
        <v>258</v>
      </c>
      <c r="I410" s="36"/>
      <c r="J410" s="39"/>
      <c r="K410" s="39"/>
      <c r="L410" s="39">
        <f>G410-H410+I410</f>
        <v>3967.2</v>
      </c>
      <c r="M410" s="12"/>
    </row>
    <row r="411" spans="1:13" ht="40.5" customHeight="1" thickBot="1">
      <c r="A411" s="33" t="s">
        <v>749</v>
      </c>
      <c r="B411" s="5">
        <v>1</v>
      </c>
      <c r="C411" s="5">
        <v>1</v>
      </c>
      <c r="D411" s="5"/>
      <c r="E411" s="30" t="s">
        <v>336</v>
      </c>
      <c r="F411" s="31" t="s">
        <v>337</v>
      </c>
      <c r="G411" s="39">
        <v>3407.46</v>
      </c>
      <c r="H411" s="39"/>
      <c r="I411" s="39">
        <v>90</v>
      </c>
      <c r="J411" s="39"/>
      <c r="K411" s="39"/>
      <c r="L411" s="39">
        <f>G411-H411+I411</f>
        <v>3497.46</v>
      </c>
      <c r="M411" s="12"/>
    </row>
    <row r="412" spans="1:13" ht="40.5" customHeight="1" thickBot="1">
      <c r="A412" s="33" t="s">
        <v>750</v>
      </c>
      <c r="B412" s="5">
        <v>1</v>
      </c>
      <c r="C412" s="5">
        <v>1</v>
      </c>
      <c r="D412" s="5"/>
      <c r="E412" s="30" t="s">
        <v>338</v>
      </c>
      <c r="F412" s="31" t="s">
        <v>139</v>
      </c>
      <c r="G412" s="39">
        <v>2778.3</v>
      </c>
      <c r="H412" s="39"/>
      <c r="I412" s="39">
        <v>154</v>
      </c>
      <c r="J412" s="39"/>
      <c r="K412" s="39"/>
      <c r="L412" s="39">
        <f>G412-H412+I412</f>
        <v>2932.3</v>
      </c>
      <c r="M412" s="12"/>
    </row>
    <row r="413" spans="1:13" ht="40.5" customHeight="1" thickBot="1">
      <c r="A413" s="33" t="s">
        <v>751</v>
      </c>
      <c r="B413" s="5">
        <v>1</v>
      </c>
      <c r="C413" s="5">
        <v>1</v>
      </c>
      <c r="D413" s="5"/>
      <c r="E413" s="30" t="s">
        <v>315</v>
      </c>
      <c r="F413" s="168" t="s">
        <v>316</v>
      </c>
      <c r="G413" s="161">
        <v>2778.3</v>
      </c>
      <c r="H413" s="161"/>
      <c r="I413" s="161">
        <v>154</v>
      </c>
      <c r="J413" s="161"/>
      <c r="K413" s="161"/>
      <c r="L413" s="161">
        <f>G413-H413+I413</f>
        <v>2932.3</v>
      </c>
      <c r="M413" s="12"/>
    </row>
    <row r="414" spans="1:13" ht="25.5" customHeight="1" thickTop="1">
      <c r="A414" s="153"/>
      <c r="B414" s="122">
        <f>SUM(B408:B413)</f>
        <v>6</v>
      </c>
      <c r="C414" s="122">
        <f>SUM(C408:C413)</f>
        <v>5</v>
      </c>
      <c r="D414" s="122">
        <f>SUM(D408:D413)</f>
        <v>1</v>
      </c>
      <c r="E414" s="153"/>
      <c r="F414" s="122" t="s">
        <v>7</v>
      </c>
      <c r="G414" s="120">
        <f>SUM(G408:G413)</f>
        <v>21132.51</v>
      </c>
      <c r="H414" s="120">
        <f>SUM(H408:H413)</f>
        <v>468</v>
      </c>
      <c r="I414" s="120">
        <f>SUM(I408:I413)</f>
        <v>527</v>
      </c>
      <c r="J414" s="120">
        <f>SUM(J408:J413)</f>
        <v>0</v>
      </c>
      <c r="K414" s="120">
        <f>SUM(K408:K413)</f>
        <v>0</v>
      </c>
      <c r="L414" s="120">
        <f>SUM(L408:L413)</f>
        <v>21191.51</v>
      </c>
      <c r="M414" s="170"/>
    </row>
    <row r="415" spans="1:13" ht="15" customHeight="1">
      <c r="A415" s="273" t="s">
        <v>10</v>
      </c>
      <c r="B415" s="273"/>
      <c r="C415" s="273"/>
      <c r="D415" s="273"/>
      <c r="E415" s="273"/>
      <c r="F415" s="273"/>
      <c r="G415" s="273"/>
      <c r="H415" s="273"/>
      <c r="I415" s="273"/>
      <c r="J415" s="273"/>
      <c r="K415" s="273"/>
      <c r="L415" s="273"/>
      <c r="M415" s="273"/>
    </row>
    <row r="416" spans="1:13" ht="15" customHeight="1">
      <c r="A416" s="273" t="s">
        <v>11</v>
      </c>
      <c r="B416" s="273"/>
      <c r="C416" s="273"/>
      <c r="D416" s="273"/>
      <c r="E416" s="273"/>
      <c r="F416" s="273"/>
      <c r="G416" s="273"/>
      <c r="H416" s="273"/>
      <c r="I416" s="273"/>
      <c r="J416" s="273"/>
      <c r="K416" s="273"/>
      <c r="L416" s="273"/>
      <c r="M416" s="273"/>
    </row>
    <row r="417" spans="1:13" ht="15" customHeight="1">
      <c r="A417" s="273" t="str">
        <f>A3</f>
        <v>Nómina que corresponde a la 1RA (PRIMERA) quincena del mes de DICIEMBRE de 2016.</v>
      </c>
      <c r="B417" s="273"/>
      <c r="C417" s="273"/>
      <c r="D417" s="273"/>
      <c r="E417" s="273"/>
      <c r="F417" s="273"/>
      <c r="G417" s="273"/>
      <c r="H417" s="273"/>
      <c r="I417" s="273"/>
      <c r="J417" s="273"/>
      <c r="K417" s="273"/>
      <c r="L417" s="273"/>
      <c r="M417" s="273"/>
    </row>
    <row r="418" spans="1:13" ht="15" customHeight="1">
      <c r="A418" s="272" t="s">
        <v>191</v>
      </c>
      <c r="B418" s="272"/>
      <c r="C418" s="272"/>
      <c r="D418" s="272"/>
      <c r="E418" s="272"/>
      <c r="F418" s="272"/>
      <c r="G418" s="272"/>
      <c r="H418" s="272"/>
      <c r="I418" s="272"/>
      <c r="J418" s="272"/>
      <c r="K418" s="272"/>
      <c r="L418" s="272"/>
      <c r="M418" s="272"/>
    </row>
    <row r="419" spans="1:13" ht="24.75" customHeight="1">
      <c r="A419" s="51" t="s">
        <v>8</v>
      </c>
      <c r="B419" s="47" t="s">
        <v>38</v>
      </c>
      <c r="C419" s="47" t="s">
        <v>31</v>
      </c>
      <c r="D419" s="47" t="s">
        <v>32</v>
      </c>
      <c r="E419" s="51" t="s">
        <v>0</v>
      </c>
      <c r="F419" s="51" t="s">
        <v>1</v>
      </c>
      <c r="G419" s="51" t="s">
        <v>2</v>
      </c>
      <c r="H419" s="51" t="s">
        <v>3</v>
      </c>
      <c r="I419" s="51" t="s">
        <v>4</v>
      </c>
      <c r="J419" s="89" t="s">
        <v>104</v>
      </c>
      <c r="K419" s="243" t="s">
        <v>477</v>
      </c>
      <c r="L419" s="51" t="s">
        <v>5</v>
      </c>
      <c r="M419" s="51" t="s">
        <v>6</v>
      </c>
    </row>
    <row r="420" spans="1:13" ht="44.25" customHeight="1" thickBot="1">
      <c r="A420" s="58" t="s">
        <v>752</v>
      </c>
      <c r="B420" s="58">
        <v>1</v>
      </c>
      <c r="C420" s="58">
        <v>1</v>
      </c>
      <c r="D420" s="58"/>
      <c r="E420" s="62" t="s">
        <v>346</v>
      </c>
      <c r="F420" s="63" t="s">
        <v>190</v>
      </c>
      <c r="G420" s="76">
        <v>5192.25</v>
      </c>
      <c r="H420" s="59">
        <v>210</v>
      </c>
      <c r="I420" s="59"/>
      <c r="J420" s="59"/>
      <c r="K420" s="59"/>
      <c r="L420" s="59">
        <f>G420-H420+I420</f>
        <v>4982.25</v>
      </c>
      <c r="M420" s="112"/>
    </row>
    <row r="421" spans="1:13" ht="51" customHeight="1" thickBot="1">
      <c r="A421" s="8" t="s">
        <v>753</v>
      </c>
      <c r="B421" s="8">
        <v>1</v>
      </c>
      <c r="C421" s="8"/>
      <c r="D421" s="8">
        <v>1</v>
      </c>
      <c r="E421" s="52" t="s">
        <v>195</v>
      </c>
      <c r="F421" s="68" t="s">
        <v>192</v>
      </c>
      <c r="G421" s="39">
        <v>3374.7</v>
      </c>
      <c r="H421" s="56"/>
      <c r="I421" s="36">
        <v>90</v>
      </c>
      <c r="J421" s="36"/>
      <c r="K421" s="36"/>
      <c r="L421" s="36">
        <f aca="true" t="shared" si="12" ref="L421:L428">G421-H421+I421</f>
        <v>3464.7</v>
      </c>
      <c r="M421" s="105"/>
    </row>
    <row r="422" spans="1:13" ht="51" customHeight="1" thickBot="1">
      <c r="A422" s="8" t="s">
        <v>754</v>
      </c>
      <c r="B422" s="8">
        <v>1</v>
      </c>
      <c r="C422" s="8"/>
      <c r="D422" s="8">
        <v>1</v>
      </c>
      <c r="E422" s="108" t="s">
        <v>196</v>
      </c>
      <c r="F422" s="68" t="s">
        <v>322</v>
      </c>
      <c r="G422" s="39">
        <v>4225.2</v>
      </c>
      <c r="H422" s="36">
        <v>258</v>
      </c>
      <c r="I422" s="56"/>
      <c r="J422" s="56"/>
      <c r="K422" s="56"/>
      <c r="L422" s="36">
        <f t="shared" si="12"/>
        <v>3967.2</v>
      </c>
      <c r="M422" s="105"/>
    </row>
    <row r="423" spans="1:13" ht="51" customHeight="1" thickBot="1">
      <c r="A423" s="5" t="s">
        <v>755</v>
      </c>
      <c r="B423" s="5">
        <v>1</v>
      </c>
      <c r="C423" s="5">
        <v>1</v>
      </c>
      <c r="D423" s="5"/>
      <c r="E423" s="30" t="s">
        <v>197</v>
      </c>
      <c r="F423" s="35" t="s">
        <v>139</v>
      </c>
      <c r="G423" s="39">
        <v>2933.7</v>
      </c>
      <c r="H423" s="39"/>
      <c r="I423" s="39">
        <v>129</v>
      </c>
      <c r="J423" s="39"/>
      <c r="K423" s="39"/>
      <c r="L423" s="36">
        <f t="shared" si="12"/>
        <v>3062.7</v>
      </c>
      <c r="M423" s="105"/>
    </row>
    <row r="424" spans="1:13" ht="51" customHeight="1" thickBot="1">
      <c r="A424" s="5" t="s">
        <v>756</v>
      </c>
      <c r="B424" s="5">
        <v>1</v>
      </c>
      <c r="C424" s="5">
        <v>1</v>
      </c>
      <c r="D424" s="5"/>
      <c r="E424" s="30" t="s">
        <v>198</v>
      </c>
      <c r="F424" s="35" t="s">
        <v>193</v>
      </c>
      <c r="G424" s="39">
        <v>3439.8</v>
      </c>
      <c r="H424" s="36"/>
      <c r="I424" s="36">
        <v>90</v>
      </c>
      <c r="J424" s="36"/>
      <c r="K424" s="36"/>
      <c r="L424" s="36">
        <f t="shared" si="12"/>
        <v>3529.8</v>
      </c>
      <c r="M424" s="105"/>
    </row>
    <row r="425" spans="1:13" ht="51" customHeight="1" thickBot="1">
      <c r="A425" s="5" t="s">
        <v>757</v>
      </c>
      <c r="B425" s="5">
        <v>1</v>
      </c>
      <c r="C425" s="5">
        <v>1</v>
      </c>
      <c r="D425" s="5"/>
      <c r="E425" s="30" t="s">
        <v>199</v>
      </c>
      <c r="F425" s="35" t="s">
        <v>156</v>
      </c>
      <c r="G425" s="39">
        <v>3439.8</v>
      </c>
      <c r="H425" s="36"/>
      <c r="I425" s="36">
        <v>90</v>
      </c>
      <c r="J425" s="36"/>
      <c r="K425" s="36"/>
      <c r="L425" s="36">
        <f t="shared" si="12"/>
        <v>3529.8</v>
      </c>
      <c r="M425" s="105"/>
    </row>
    <row r="426" spans="1:13" ht="51" customHeight="1" thickBot="1">
      <c r="A426" s="5" t="s">
        <v>758</v>
      </c>
      <c r="B426" s="5">
        <v>1</v>
      </c>
      <c r="C426" s="5">
        <v>1</v>
      </c>
      <c r="D426" s="5"/>
      <c r="E426" s="30" t="s">
        <v>200</v>
      </c>
      <c r="F426" s="31" t="s">
        <v>169</v>
      </c>
      <c r="G426" s="39">
        <v>2962.05</v>
      </c>
      <c r="H426" s="39"/>
      <c r="I426" s="39">
        <v>129</v>
      </c>
      <c r="J426" s="39"/>
      <c r="K426" s="39"/>
      <c r="L426" s="36">
        <f t="shared" si="12"/>
        <v>3091.05</v>
      </c>
      <c r="M426" s="105"/>
    </row>
    <row r="427" spans="1:13" ht="51" customHeight="1" thickBot="1">
      <c r="A427" s="5" t="s">
        <v>759</v>
      </c>
      <c r="B427" s="5">
        <v>1</v>
      </c>
      <c r="C427" s="5">
        <v>1</v>
      </c>
      <c r="D427" s="5"/>
      <c r="E427" s="30" t="s">
        <v>295</v>
      </c>
      <c r="F427" s="31" t="s">
        <v>139</v>
      </c>
      <c r="G427" s="36">
        <v>2933.7</v>
      </c>
      <c r="H427" s="36"/>
      <c r="I427" s="36">
        <v>129</v>
      </c>
      <c r="J427" s="36"/>
      <c r="K427" s="36"/>
      <c r="L427" s="39">
        <f t="shared" si="12"/>
        <v>3062.7</v>
      </c>
      <c r="M427" s="105"/>
    </row>
    <row r="428" spans="1:13" ht="51" customHeight="1" thickBot="1">
      <c r="A428" s="5" t="s">
        <v>760</v>
      </c>
      <c r="B428" s="5">
        <v>1</v>
      </c>
      <c r="C428" s="5">
        <v>1</v>
      </c>
      <c r="D428" s="5"/>
      <c r="E428" s="30" t="s">
        <v>201</v>
      </c>
      <c r="F428" s="35" t="s">
        <v>194</v>
      </c>
      <c r="G428" s="37">
        <v>3624.6</v>
      </c>
      <c r="H428" s="37"/>
      <c r="I428" s="37">
        <v>90</v>
      </c>
      <c r="J428" s="37"/>
      <c r="K428" s="161"/>
      <c r="L428" s="37">
        <f t="shared" si="12"/>
        <v>3714.6</v>
      </c>
      <c r="M428" s="105"/>
    </row>
    <row r="429" spans="1:13" ht="25.5" customHeight="1" thickTop="1">
      <c r="A429" s="126"/>
      <c r="B429" s="122">
        <f>SUM(B420:B428)</f>
        <v>9</v>
      </c>
      <c r="C429" s="122">
        <f>SUM(C420:C428)</f>
        <v>7</v>
      </c>
      <c r="D429" s="122">
        <f>SUM(D420:D428)</f>
        <v>2</v>
      </c>
      <c r="E429" s="127"/>
      <c r="F429" s="154" t="s">
        <v>7</v>
      </c>
      <c r="G429" s="120">
        <f>SUM(G420:G428)</f>
        <v>32125.8</v>
      </c>
      <c r="H429" s="120">
        <f>SUM(H420:H428)</f>
        <v>468</v>
      </c>
      <c r="I429" s="120">
        <f>SUM(I420:I428)</f>
        <v>747</v>
      </c>
      <c r="J429" s="120">
        <f>SUM(J420:J428)</f>
        <v>0</v>
      </c>
      <c r="K429" s="120">
        <f>SUM(K420:K428)</f>
        <v>0</v>
      </c>
      <c r="L429" s="120">
        <f>SUM(L420:L428)</f>
        <v>32404.8</v>
      </c>
      <c r="M429" s="152"/>
    </row>
    <row r="430" spans="1:13" ht="15" customHeight="1">
      <c r="A430" s="273" t="s">
        <v>10</v>
      </c>
      <c r="B430" s="273"/>
      <c r="C430" s="273"/>
      <c r="D430" s="273"/>
      <c r="E430" s="273"/>
      <c r="F430" s="273"/>
      <c r="G430" s="273"/>
      <c r="H430" s="273"/>
      <c r="I430" s="273"/>
      <c r="J430" s="273"/>
      <c r="K430" s="273"/>
      <c r="L430" s="273"/>
      <c r="M430" s="273"/>
    </row>
    <row r="431" spans="1:13" ht="15" customHeight="1">
      <c r="A431" s="273" t="s">
        <v>11</v>
      </c>
      <c r="B431" s="273"/>
      <c r="C431" s="273"/>
      <c r="D431" s="273"/>
      <c r="E431" s="273"/>
      <c r="F431" s="273"/>
      <c r="G431" s="273"/>
      <c r="H431" s="273"/>
      <c r="I431" s="273"/>
      <c r="J431" s="273"/>
      <c r="K431" s="273"/>
      <c r="L431" s="273"/>
      <c r="M431" s="273"/>
    </row>
    <row r="432" spans="1:13" ht="15" customHeight="1">
      <c r="A432" s="273" t="str">
        <f>A3</f>
        <v>Nómina que corresponde a la 1RA (PRIMERA) quincena del mes de DICIEMBRE de 2016.</v>
      </c>
      <c r="B432" s="273"/>
      <c r="C432" s="273"/>
      <c r="D432" s="273"/>
      <c r="E432" s="273"/>
      <c r="F432" s="273"/>
      <c r="G432" s="273"/>
      <c r="H432" s="273"/>
      <c r="I432" s="273"/>
      <c r="J432" s="273"/>
      <c r="K432" s="273"/>
      <c r="L432" s="273"/>
      <c r="M432" s="273"/>
    </row>
    <row r="433" spans="1:13" ht="15" customHeight="1">
      <c r="A433" s="272" t="s">
        <v>202</v>
      </c>
      <c r="B433" s="272"/>
      <c r="C433" s="272"/>
      <c r="D433" s="272"/>
      <c r="E433" s="272"/>
      <c r="F433" s="272"/>
      <c r="G433" s="272"/>
      <c r="H433" s="272"/>
      <c r="I433" s="272"/>
      <c r="J433" s="272"/>
      <c r="K433" s="272"/>
      <c r="L433" s="272"/>
      <c r="M433" s="272"/>
    </row>
    <row r="434" spans="1:13" ht="18.75" customHeight="1">
      <c r="A434" s="51" t="s">
        <v>8</v>
      </c>
      <c r="B434" s="47" t="s">
        <v>38</v>
      </c>
      <c r="C434" s="47" t="s">
        <v>31</v>
      </c>
      <c r="D434" s="47" t="s">
        <v>32</v>
      </c>
      <c r="E434" s="51" t="s">
        <v>0</v>
      </c>
      <c r="F434" s="51" t="s">
        <v>1</v>
      </c>
      <c r="G434" s="51" t="s">
        <v>2</v>
      </c>
      <c r="H434" s="51" t="s">
        <v>3</v>
      </c>
      <c r="I434" s="51" t="s">
        <v>4</v>
      </c>
      <c r="J434" s="201" t="s">
        <v>104</v>
      </c>
      <c r="K434" s="243" t="s">
        <v>477</v>
      </c>
      <c r="L434" s="51" t="s">
        <v>5</v>
      </c>
      <c r="M434" s="51" t="s">
        <v>6</v>
      </c>
    </row>
    <row r="435" spans="1:13" ht="28.5" customHeight="1" thickBot="1">
      <c r="A435" s="58" t="s">
        <v>761</v>
      </c>
      <c r="B435" s="58">
        <v>1</v>
      </c>
      <c r="C435" s="58">
        <v>1</v>
      </c>
      <c r="D435" s="58"/>
      <c r="E435" s="62" t="s">
        <v>224</v>
      </c>
      <c r="F435" s="80" t="s">
        <v>190</v>
      </c>
      <c r="G435" s="76">
        <v>5192.25</v>
      </c>
      <c r="H435" s="59">
        <v>210</v>
      </c>
      <c r="I435" s="59"/>
      <c r="J435" s="59"/>
      <c r="K435" s="59"/>
      <c r="L435" s="59">
        <f>G435-H435+I435</f>
        <v>4982.25</v>
      </c>
      <c r="M435" s="109"/>
    </row>
    <row r="436" spans="1:13" ht="34.5" customHeight="1" thickBot="1">
      <c r="A436" s="5" t="s">
        <v>762</v>
      </c>
      <c r="B436" s="5">
        <v>1</v>
      </c>
      <c r="C436" s="5"/>
      <c r="D436" s="5">
        <v>1</v>
      </c>
      <c r="E436" s="30" t="s">
        <v>323</v>
      </c>
      <c r="F436" s="31" t="s">
        <v>322</v>
      </c>
      <c r="G436" s="39">
        <v>4225.2</v>
      </c>
      <c r="H436" s="36">
        <v>258</v>
      </c>
      <c r="I436" s="36"/>
      <c r="J436" s="36"/>
      <c r="K436" s="36"/>
      <c r="L436" s="36">
        <f>G436-H436+I436</f>
        <v>3967.2</v>
      </c>
      <c r="M436" s="12"/>
    </row>
    <row r="437" spans="1:13" ht="40.5" customHeight="1" thickBot="1">
      <c r="A437" s="5" t="s">
        <v>763</v>
      </c>
      <c r="B437" s="5">
        <v>1</v>
      </c>
      <c r="C437" s="5">
        <v>1</v>
      </c>
      <c r="D437" s="5"/>
      <c r="E437" s="30" t="s">
        <v>226</v>
      </c>
      <c r="F437" s="31" t="s">
        <v>187</v>
      </c>
      <c r="G437" s="39">
        <v>4763.85</v>
      </c>
      <c r="H437" s="36">
        <v>175</v>
      </c>
      <c r="I437" s="36"/>
      <c r="J437" s="36"/>
      <c r="K437" s="36"/>
      <c r="L437" s="36">
        <f aca="true" t="shared" si="13" ref="L437:L451">G437-H437+I437</f>
        <v>4588.85</v>
      </c>
      <c r="M437" s="12"/>
    </row>
    <row r="438" spans="1:13" ht="41.25" customHeight="1" thickBot="1">
      <c r="A438" s="5" t="s">
        <v>764</v>
      </c>
      <c r="B438" s="5">
        <v>1</v>
      </c>
      <c r="C438" s="5">
        <v>1</v>
      </c>
      <c r="D438" s="5"/>
      <c r="E438" s="30" t="s">
        <v>205</v>
      </c>
      <c r="F438" s="31" t="s">
        <v>203</v>
      </c>
      <c r="G438" s="39">
        <v>3114.3</v>
      </c>
      <c r="H438" s="36"/>
      <c r="I438" s="36">
        <v>111</v>
      </c>
      <c r="J438" s="36"/>
      <c r="K438" s="36"/>
      <c r="L438" s="36">
        <f t="shared" si="13"/>
        <v>3225.3</v>
      </c>
      <c r="M438" s="22"/>
    </row>
    <row r="439" spans="1:13" ht="40.5" customHeight="1" thickBot="1">
      <c r="A439" s="5" t="s">
        <v>765</v>
      </c>
      <c r="B439" s="5">
        <v>1</v>
      </c>
      <c r="C439" s="5">
        <v>1</v>
      </c>
      <c r="D439" s="5"/>
      <c r="E439" s="30" t="s">
        <v>206</v>
      </c>
      <c r="F439" s="35" t="s">
        <v>139</v>
      </c>
      <c r="G439" s="39">
        <v>2751</v>
      </c>
      <c r="H439" s="36"/>
      <c r="I439" s="36">
        <v>129</v>
      </c>
      <c r="J439" s="36"/>
      <c r="K439" s="36"/>
      <c r="L439" s="36">
        <f t="shared" si="13"/>
        <v>2880</v>
      </c>
      <c r="M439" s="22"/>
    </row>
    <row r="440" spans="1:13" ht="40.5" customHeight="1" thickBot="1">
      <c r="A440" s="5" t="s">
        <v>766</v>
      </c>
      <c r="B440" s="5">
        <v>1</v>
      </c>
      <c r="C440" s="5">
        <v>1</v>
      </c>
      <c r="D440" s="5"/>
      <c r="E440" s="30" t="s">
        <v>207</v>
      </c>
      <c r="F440" s="35" t="s">
        <v>139</v>
      </c>
      <c r="G440" s="39">
        <v>2751</v>
      </c>
      <c r="H440" s="36"/>
      <c r="I440" s="36">
        <v>129</v>
      </c>
      <c r="J440" s="36"/>
      <c r="K440" s="36"/>
      <c r="L440" s="36">
        <f t="shared" si="13"/>
        <v>2880</v>
      </c>
      <c r="M440" s="22"/>
    </row>
    <row r="441" spans="1:13" ht="38.25" customHeight="1" thickBot="1">
      <c r="A441" s="5" t="s">
        <v>767</v>
      </c>
      <c r="B441" s="5">
        <v>1</v>
      </c>
      <c r="C441" s="5">
        <v>1</v>
      </c>
      <c r="D441" s="5"/>
      <c r="E441" s="30" t="s">
        <v>208</v>
      </c>
      <c r="F441" s="35" t="s">
        <v>139</v>
      </c>
      <c r="G441" s="39">
        <v>2751</v>
      </c>
      <c r="H441" s="39"/>
      <c r="I441" s="39">
        <v>129</v>
      </c>
      <c r="J441" s="39"/>
      <c r="K441" s="39"/>
      <c r="L441" s="36">
        <f t="shared" si="13"/>
        <v>2880</v>
      </c>
      <c r="M441" s="22"/>
    </row>
    <row r="442" spans="1:13" ht="40.5" customHeight="1" thickBot="1">
      <c r="A442" s="5" t="s">
        <v>768</v>
      </c>
      <c r="B442" s="5">
        <v>1</v>
      </c>
      <c r="C442" s="5">
        <v>1</v>
      </c>
      <c r="D442" s="5"/>
      <c r="E442" s="30" t="s">
        <v>209</v>
      </c>
      <c r="F442" s="35" t="s">
        <v>193</v>
      </c>
      <c r="G442" s="39">
        <v>3156.3</v>
      </c>
      <c r="H442" s="36"/>
      <c r="I442" s="36">
        <v>111</v>
      </c>
      <c r="J442" s="36"/>
      <c r="K442" s="36"/>
      <c r="L442" s="36">
        <f t="shared" si="13"/>
        <v>3267.3</v>
      </c>
      <c r="M442" s="22"/>
    </row>
    <row r="443" spans="1:13" ht="37.5" customHeight="1" thickBot="1">
      <c r="A443" s="5" t="s">
        <v>769</v>
      </c>
      <c r="B443" s="5">
        <v>1</v>
      </c>
      <c r="C443" s="5">
        <v>1</v>
      </c>
      <c r="D443" s="5"/>
      <c r="E443" s="88" t="s">
        <v>227</v>
      </c>
      <c r="F443" s="93" t="s">
        <v>194</v>
      </c>
      <c r="G443" s="39">
        <v>3114.3</v>
      </c>
      <c r="H443" s="39"/>
      <c r="I443" s="39">
        <f>111</f>
        <v>111</v>
      </c>
      <c r="J443" s="39"/>
      <c r="K443" s="39"/>
      <c r="L443" s="36">
        <f t="shared" si="13"/>
        <v>3225.3</v>
      </c>
      <c r="M443" s="22"/>
    </row>
    <row r="444" spans="1:13" ht="40.5" customHeight="1" thickBot="1">
      <c r="A444" s="5" t="s">
        <v>770</v>
      </c>
      <c r="B444" s="5">
        <v>1</v>
      </c>
      <c r="C444" s="5">
        <v>1</v>
      </c>
      <c r="D444" s="5"/>
      <c r="E444" s="30" t="s">
        <v>210</v>
      </c>
      <c r="F444" s="35" t="s">
        <v>204</v>
      </c>
      <c r="G444" s="39">
        <v>3156.3</v>
      </c>
      <c r="H444" s="36"/>
      <c r="I444" s="36">
        <v>111</v>
      </c>
      <c r="J444" s="36"/>
      <c r="K444" s="36"/>
      <c r="L444" s="36">
        <f t="shared" si="13"/>
        <v>3267.3</v>
      </c>
      <c r="M444" s="12"/>
    </row>
    <row r="445" spans="1:13" ht="35.25" customHeight="1" thickBot="1">
      <c r="A445" s="5" t="s">
        <v>771</v>
      </c>
      <c r="B445" s="5">
        <v>1</v>
      </c>
      <c r="C445" s="5">
        <v>1</v>
      </c>
      <c r="D445" s="5"/>
      <c r="E445" s="88" t="s">
        <v>433</v>
      </c>
      <c r="F445" s="193" t="s">
        <v>141</v>
      </c>
      <c r="G445" s="39">
        <v>1630.65</v>
      </c>
      <c r="H445" s="39"/>
      <c r="I445" s="39">
        <v>175</v>
      </c>
      <c r="J445" s="39"/>
      <c r="K445" s="39"/>
      <c r="L445" s="36">
        <f t="shared" si="13"/>
        <v>1805.65</v>
      </c>
      <c r="M445" s="22"/>
    </row>
    <row r="446" spans="1:13" ht="40.5" customHeight="1" thickBot="1">
      <c r="A446" s="5" t="s">
        <v>772</v>
      </c>
      <c r="B446" s="5">
        <v>1</v>
      </c>
      <c r="C446" s="5"/>
      <c r="D446" s="5">
        <v>1</v>
      </c>
      <c r="E446" s="88" t="s">
        <v>339</v>
      </c>
      <c r="F446" s="93" t="s">
        <v>61</v>
      </c>
      <c r="G446" s="39">
        <v>1470</v>
      </c>
      <c r="H446" s="39"/>
      <c r="I446" s="39">
        <v>117</v>
      </c>
      <c r="J446" s="39"/>
      <c r="K446" s="39"/>
      <c r="L446" s="36">
        <f t="shared" si="13"/>
        <v>1587</v>
      </c>
      <c r="M446" s="22"/>
    </row>
    <row r="447" spans="1:13" ht="40.5" customHeight="1" thickBot="1">
      <c r="A447" s="5" t="s">
        <v>773</v>
      </c>
      <c r="B447" s="5">
        <v>1</v>
      </c>
      <c r="C447" s="5"/>
      <c r="D447" s="5">
        <v>1</v>
      </c>
      <c r="E447" s="88" t="s">
        <v>473</v>
      </c>
      <c r="F447" s="193" t="s">
        <v>340</v>
      </c>
      <c r="G447" s="39">
        <v>420</v>
      </c>
      <c r="H447" s="39"/>
      <c r="I447" s="39">
        <v>149</v>
      </c>
      <c r="J447" s="39"/>
      <c r="K447" s="39"/>
      <c r="L447" s="36">
        <f t="shared" si="13"/>
        <v>569</v>
      </c>
      <c r="M447" s="22"/>
    </row>
    <row r="448" spans="1:13" ht="40.5" customHeight="1" thickBot="1">
      <c r="A448" s="5" t="s">
        <v>774</v>
      </c>
      <c r="B448" s="5">
        <v>1</v>
      </c>
      <c r="C448" s="5">
        <v>1</v>
      </c>
      <c r="D448" s="5"/>
      <c r="E448" s="88" t="s">
        <v>341</v>
      </c>
      <c r="F448" s="93" t="s">
        <v>132</v>
      </c>
      <c r="G448" s="43">
        <v>3043.95</v>
      </c>
      <c r="H448" s="43"/>
      <c r="I448" s="43">
        <f>107</f>
        <v>107</v>
      </c>
      <c r="J448" s="39"/>
      <c r="K448" s="39"/>
      <c r="L448" s="36">
        <f t="shared" si="13"/>
        <v>3150.95</v>
      </c>
      <c r="M448" s="22"/>
    </row>
    <row r="449" spans="1:13" ht="40.5" customHeight="1" thickBot="1">
      <c r="A449" s="5" t="s">
        <v>775</v>
      </c>
      <c r="B449" s="5">
        <v>1</v>
      </c>
      <c r="C449" s="5">
        <v>1</v>
      </c>
      <c r="D449" s="5"/>
      <c r="E449" s="88" t="s">
        <v>475</v>
      </c>
      <c r="F449" s="93" t="s">
        <v>476</v>
      </c>
      <c r="G449" s="39">
        <v>2653.35</v>
      </c>
      <c r="H449" s="39"/>
      <c r="I449" s="39">
        <v>129</v>
      </c>
      <c r="J449" s="39"/>
      <c r="K449" s="39"/>
      <c r="L449" s="36">
        <f t="shared" si="13"/>
        <v>2782.35</v>
      </c>
      <c r="M449" s="22"/>
    </row>
    <row r="450" spans="1:13" ht="42" customHeight="1" thickBot="1">
      <c r="A450" s="5" t="s">
        <v>776</v>
      </c>
      <c r="B450" s="5">
        <v>1</v>
      </c>
      <c r="C450" s="5">
        <v>1</v>
      </c>
      <c r="D450" s="5"/>
      <c r="E450" s="88" t="s">
        <v>342</v>
      </c>
      <c r="F450" s="193" t="s">
        <v>343</v>
      </c>
      <c r="G450" s="39">
        <v>1822.8</v>
      </c>
      <c r="H450" s="39"/>
      <c r="I450" s="39">
        <v>149</v>
      </c>
      <c r="J450" s="39"/>
      <c r="K450" s="39"/>
      <c r="L450" s="36">
        <f t="shared" si="13"/>
        <v>1971.8</v>
      </c>
      <c r="M450" s="22"/>
    </row>
    <row r="451" spans="1:13" ht="39" customHeight="1" thickBot="1">
      <c r="A451" s="5" t="s">
        <v>777</v>
      </c>
      <c r="B451" s="5">
        <v>1</v>
      </c>
      <c r="C451" s="5">
        <v>1</v>
      </c>
      <c r="D451" s="5"/>
      <c r="E451" s="30" t="s">
        <v>211</v>
      </c>
      <c r="F451" s="35" t="s">
        <v>132</v>
      </c>
      <c r="G451" s="39">
        <v>2585.1</v>
      </c>
      <c r="H451" s="39"/>
      <c r="I451" s="39">
        <v>142</v>
      </c>
      <c r="J451" s="39"/>
      <c r="K451" s="39"/>
      <c r="L451" s="39">
        <f t="shared" si="13"/>
        <v>2727.1</v>
      </c>
      <c r="M451" s="263"/>
    </row>
    <row r="452" spans="1:13" ht="25.5" customHeight="1" thickTop="1">
      <c r="A452" s="116"/>
      <c r="B452" s="116"/>
      <c r="C452" s="116"/>
      <c r="D452" s="116"/>
      <c r="E452" s="117"/>
      <c r="F452" s="155" t="s">
        <v>284</v>
      </c>
      <c r="G452" s="132">
        <f>SUM(G435:G451)</f>
        <v>48601.35</v>
      </c>
      <c r="H452" s="132">
        <f>SUM(H435:H451)</f>
        <v>643</v>
      </c>
      <c r="I452" s="132">
        <f>SUM(I435:I451)</f>
        <v>1799</v>
      </c>
      <c r="J452" s="132">
        <f>SUM(J435:J451)</f>
        <v>0</v>
      </c>
      <c r="K452" s="132">
        <f>SUM(K435:K451)</f>
        <v>0</v>
      </c>
      <c r="L452" s="132">
        <f>SUM(L435:L451)</f>
        <v>49757.35</v>
      </c>
      <c r="M452" s="156"/>
    </row>
    <row r="453" spans="1:13" ht="15" customHeight="1">
      <c r="A453" s="274" t="s">
        <v>290</v>
      </c>
      <c r="B453" s="274"/>
      <c r="C453" s="274"/>
      <c r="D453" s="274"/>
      <c r="E453" s="274"/>
      <c r="F453" s="274"/>
      <c r="G453" s="274"/>
      <c r="H453" s="274"/>
      <c r="I453" s="274"/>
      <c r="J453" s="274"/>
      <c r="K453" s="274"/>
      <c r="L453" s="274"/>
      <c r="M453" s="274"/>
    </row>
    <row r="454" spans="1:13" ht="24.75" customHeight="1">
      <c r="A454" s="51" t="s">
        <v>8</v>
      </c>
      <c r="B454" s="47" t="s">
        <v>38</v>
      </c>
      <c r="C454" s="47" t="s">
        <v>31</v>
      </c>
      <c r="D454" s="47" t="s">
        <v>32</v>
      </c>
      <c r="E454" s="51" t="s">
        <v>0</v>
      </c>
      <c r="F454" s="51" t="s">
        <v>1</v>
      </c>
      <c r="G454" s="51" t="s">
        <v>2</v>
      </c>
      <c r="H454" s="51" t="s">
        <v>3</v>
      </c>
      <c r="I454" s="51" t="s">
        <v>4</v>
      </c>
      <c r="J454" s="89" t="s">
        <v>104</v>
      </c>
      <c r="K454" s="243" t="s">
        <v>477</v>
      </c>
      <c r="L454" s="51" t="s">
        <v>5</v>
      </c>
      <c r="M454" s="51" t="s">
        <v>6</v>
      </c>
    </row>
    <row r="455" spans="1:13" ht="40.5" customHeight="1" thickBot="1">
      <c r="A455" s="5" t="s">
        <v>778</v>
      </c>
      <c r="B455" s="13">
        <v>1</v>
      </c>
      <c r="C455" s="13"/>
      <c r="D455" s="13">
        <v>1</v>
      </c>
      <c r="E455" s="30" t="s">
        <v>324</v>
      </c>
      <c r="F455" s="35" t="s">
        <v>325</v>
      </c>
      <c r="G455" s="79">
        <v>2935.8</v>
      </c>
      <c r="H455" s="53"/>
      <c r="I455" s="39">
        <v>129</v>
      </c>
      <c r="J455" s="5"/>
      <c r="K455" s="5"/>
      <c r="L455" s="39">
        <f>G455-H455+I455</f>
        <v>3064.8</v>
      </c>
      <c r="M455" s="184"/>
    </row>
    <row r="456" spans="1:13" ht="40.5" customHeight="1" thickBot="1">
      <c r="A456" s="5" t="s">
        <v>779</v>
      </c>
      <c r="B456" s="5">
        <v>1</v>
      </c>
      <c r="C456" s="5">
        <v>1</v>
      </c>
      <c r="D456" s="5"/>
      <c r="E456" s="88" t="s">
        <v>492</v>
      </c>
      <c r="F456" s="86" t="s">
        <v>61</v>
      </c>
      <c r="G456" s="79">
        <v>2263</v>
      </c>
      <c r="H456" s="53"/>
      <c r="I456" s="39">
        <v>155</v>
      </c>
      <c r="J456" s="39"/>
      <c r="K456" s="39"/>
      <c r="L456" s="39">
        <f>G456-H456+I456</f>
        <v>2418</v>
      </c>
      <c r="M456" s="185"/>
    </row>
    <row r="457" spans="1:13" s="5" customFormat="1" ht="40.5" customHeight="1" thickBot="1">
      <c r="A457" s="5" t="s">
        <v>780</v>
      </c>
      <c r="B457" s="5">
        <v>1</v>
      </c>
      <c r="C457" s="5">
        <v>1</v>
      </c>
      <c r="E457" s="30" t="s">
        <v>326</v>
      </c>
      <c r="F457" s="86" t="s">
        <v>58</v>
      </c>
      <c r="G457" s="39">
        <v>2263.8</v>
      </c>
      <c r="I457" s="39">
        <v>155</v>
      </c>
      <c r="L457" s="39">
        <f>G457-H457+I457</f>
        <v>2418.8</v>
      </c>
      <c r="M457" s="186"/>
    </row>
    <row r="458" spans="1:13" ht="25.5" customHeight="1" thickBot="1" thickTop="1">
      <c r="A458" s="116"/>
      <c r="B458" s="116"/>
      <c r="C458" s="116"/>
      <c r="D458" s="116"/>
      <c r="E458" s="142"/>
      <c r="F458" s="157" t="s">
        <v>285</v>
      </c>
      <c r="G458" s="187">
        <f>SUM(G455:G457)</f>
        <v>7462.6</v>
      </c>
      <c r="H458" s="187">
        <f>SUM(H455:H457)</f>
        <v>0</v>
      </c>
      <c r="I458" s="187">
        <f>SUM(I455:I457)</f>
        <v>439</v>
      </c>
      <c r="J458" s="187">
        <f>SUM(J455:J457)</f>
        <v>0</v>
      </c>
      <c r="K458" s="187">
        <f>SUM(K455:K457)</f>
        <v>0</v>
      </c>
      <c r="L458" s="187">
        <f>SUM(L455:L457)</f>
        <v>7901.6</v>
      </c>
      <c r="M458" s="156"/>
    </row>
    <row r="459" spans="1:13" ht="25.5" customHeight="1" thickTop="1">
      <c r="A459" s="126"/>
      <c r="B459" s="118">
        <f>SUM(B435:B457)</f>
        <v>20</v>
      </c>
      <c r="C459" s="118">
        <f>SUM(C435:C457)</f>
        <v>16</v>
      </c>
      <c r="D459" s="118">
        <f>SUM(D435:D457)</f>
        <v>4</v>
      </c>
      <c r="E459" s="127"/>
      <c r="F459" s="150" t="s">
        <v>286</v>
      </c>
      <c r="G459" s="151">
        <f aca="true" t="shared" si="14" ref="G459:L459">SUM(G452+G458)</f>
        <v>56063.95</v>
      </c>
      <c r="H459" s="151">
        <f t="shared" si="14"/>
        <v>643</v>
      </c>
      <c r="I459" s="151">
        <f t="shared" si="14"/>
        <v>2238</v>
      </c>
      <c r="J459" s="151">
        <f t="shared" si="14"/>
        <v>0</v>
      </c>
      <c r="K459" s="151">
        <f t="shared" si="14"/>
        <v>0</v>
      </c>
      <c r="L459" s="151">
        <f t="shared" si="14"/>
        <v>57658.95</v>
      </c>
      <c r="M459" s="158"/>
    </row>
    <row r="460" spans="1:13" ht="15" customHeight="1">
      <c r="A460" s="277" t="s">
        <v>10</v>
      </c>
      <c r="B460" s="277"/>
      <c r="C460" s="277"/>
      <c r="D460" s="277"/>
      <c r="E460" s="277"/>
      <c r="F460" s="277"/>
      <c r="G460" s="277"/>
      <c r="H460" s="277"/>
      <c r="I460" s="277"/>
      <c r="J460" s="277"/>
      <c r="K460" s="277"/>
      <c r="L460" s="277"/>
      <c r="M460" s="277"/>
    </row>
    <row r="461" spans="1:13" ht="15" customHeight="1">
      <c r="A461" s="277" t="s">
        <v>11</v>
      </c>
      <c r="B461" s="277"/>
      <c r="C461" s="277"/>
      <c r="D461" s="277"/>
      <c r="E461" s="277"/>
      <c r="F461" s="277"/>
      <c r="G461" s="277"/>
      <c r="H461" s="277"/>
      <c r="I461" s="277"/>
      <c r="J461" s="277"/>
      <c r="K461" s="277"/>
      <c r="L461" s="277"/>
      <c r="M461" s="277"/>
    </row>
    <row r="462" spans="1:13" ht="15" customHeight="1">
      <c r="A462" s="277" t="str">
        <f>A3</f>
        <v>Nómina que corresponde a la 1RA (PRIMERA) quincena del mes de DICIEMBRE de 2016.</v>
      </c>
      <c r="B462" s="277"/>
      <c r="C462" s="277"/>
      <c r="D462" s="277"/>
      <c r="E462" s="277"/>
      <c r="F462" s="277"/>
      <c r="G462" s="277"/>
      <c r="H462" s="277"/>
      <c r="I462" s="277"/>
      <c r="J462" s="277"/>
      <c r="K462" s="277"/>
      <c r="L462" s="277"/>
      <c r="M462" s="277"/>
    </row>
    <row r="463" spans="1:13" ht="15" customHeight="1">
      <c r="A463" s="272" t="s">
        <v>221</v>
      </c>
      <c r="B463" s="272"/>
      <c r="C463" s="272"/>
      <c r="D463" s="272"/>
      <c r="E463" s="272"/>
      <c r="F463" s="272"/>
      <c r="G463" s="272"/>
      <c r="H463" s="272"/>
      <c r="I463" s="272"/>
      <c r="J463" s="272"/>
      <c r="K463" s="272"/>
      <c r="L463" s="272"/>
      <c r="M463" s="272"/>
    </row>
    <row r="464" spans="1:13" ht="24.75" customHeight="1">
      <c r="A464" s="51" t="s">
        <v>8</v>
      </c>
      <c r="B464" s="47" t="s">
        <v>38</v>
      </c>
      <c r="C464" s="47" t="s">
        <v>31</v>
      </c>
      <c r="D464" s="47" t="s">
        <v>32</v>
      </c>
      <c r="E464" s="51" t="s">
        <v>0</v>
      </c>
      <c r="F464" s="51" t="s">
        <v>1</v>
      </c>
      <c r="G464" s="51" t="s">
        <v>2</v>
      </c>
      <c r="H464" s="51" t="s">
        <v>3</v>
      </c>
      <c r="I464" s="51" t="s">
        <v>4</v>
      </c>
      <c r="J464" s="89" t="s">
        <v>104</v>
      </c>
      <c r="K464" s="243" t="s">
        <v>477</v>
      </c>
      <c r="L464" s="51" t="s">
        <v>5</v>
      </c>
      <c r="M464" s="51" t="s">
        <v>6</v>
      </c>
    </row>
    <row r="465" spans="1:13" ht="36" customHeight="1" thickBot="1">
      <c r="A465" s="5" t="s">
        <v>781</v>
      </c>
      <c r="B465" s="5">
        <v>1</v>
      </c>
      <c r="C465" s="5">
        <v>1</v>
      </c>
      <c r="D465" s="5"/>
      <c r="E465" s="30" t="s">
        <v>231</v>
      </c>
      <c r="F465" s="32" t="s">
        <v>230</v>
      </c>
      <c r="G465" s="36">
        <v>2920.05</v>
      </c>
      <c r="H465" s="36"/>
      <c r="I465" s="36">
        <v>129</v>
      </c>
      <c r="J465" s="38"/>
      <c r="K465" s="38"/>
      <c r="L465" s="39">
        <f aca="true" t="shared" si="15" ref="L465:L506">G465-H465+I465</f>
        <v>3049.05</v>
      </c>
      <c r="M465" s="114"/>
    </row>
    <row r="466" spans="1:13" ht="49.5" customHeight="1" thickBot="1">
      <c r="A466" s="5" t="s">
        <v>782</v>
      </c>
      <c r="B466" s="5">
        <v>1</v>
      </c>
      <c r="C466" s="5"/>
      <c r="D466" s="5">
        <v>1</v>
      </c>
      <c r="E466" s="30" t="s">
        <v>232</v>
      </c>
      <c r="F466" s="32" t="s">
        <v>230</v>
      </c>
      <c r="G466" s="36">
        <v>1203.3</v>
      </c>
      <c r="H466" s="36"/>
      <c r="I466" s="36">
        <v>175</v>
      </c>
      <c r="J466" s="38"/>
      <c r="K466" s="38"/>
      <c r="L466" s="39">
        <f t="shared" si="15"/>
        <v>1378.3</v>
      </c>
      <c r="M466" s="115"/>
    </row>
    <row r="467" spans="1:13" ht="36" customHeight="1" thickBot="1">
      <c r="A467" s="5" t="s">
        <v>783</v>
      </c>
      <c r="B467" s="5">
        <v>1</v>
      </c>
      <c r="C467" s="5">
        <v>1</v>
      </c>
      <c r="D467" s="5"/>
      <c r="E467" s="30" t="s">
        <v>233</v>
      </c>
      <c r="F467" s="32" t="s">
        <v>230</v>
      </c>
      <c r="G467" s="36">
        <v>1203.3</v>
      </c>
      <c r="H467" s="36"/>
      <c r="I467" s="36">
        <v>175</v>
      </c>
      <c r="J467" s="38"/>
      <c r="K467" s="38"/>
      <c r="L467" s="39">
        <f t="shared" si="15"/>
        <v>1378.3</v>
      </c>
      <c r="M467" s="115"/>
    </row>
    <row r="468" spans="1:13" ht="36" customHeight="1" thickBot="1">
      <c r="A468" s="5" t="s">
        <v>784</v>
      </c>
      <c r="B468" s="5">
        <v>1</v>
      </c>
      <c r="C468" s="5"/>
      <c r="D468" s="5">
        <v>1</v>
      </c>
      <c r="E468" s="30" t="s">
        <v>234</v>
      </c>
      <c r="F468" s="32" t="s">
        <v>230</v>
      </c>
      <c r="G468" s="36">
        <v>1594.95</v>
      </c>
      <c r="H468" s="36"/>
      <c r="I468" s="36">
        <v>167</v>
      </c>
      <c r="J468" s="38"/>
      <c r="K468" s="38"/>
      <c r="L468" s="39">
        <f t="shared" si="15"/>
        <v>1761.95</v>
      </c>
      <c r="M468" s="115"/>
    </row>
    <row r="469" spans="1:13" ht="36" customHeight="1" thickBot="1">
      <c r="A469" s="5" t="s">
        <v>785</v>
      </c>
      <c r="B469" s="5">
        <v>1</v>
      </c>
      <c r="C469" s="5">
        <v>1</v>
      </c>
      <c r="D469" s="5"/>
      <c r="E469" s="30" t="s">
        <v>235</v>
      </c>
      <c r="F469" s="32" t="s">
        <v>230</v>
      </c>
      <c r="G469" s="36">
        <v>2416.05</v>
      </c>
      <c r="H469" s="36"/>
      <c r="I469" s="36">
        <v>142</v>
      </c>
      <c r="J469" s="38"/>
      <c r="K469" s="38"/>
      <c r="L469" s="39">
        <f t="shared" si="15"/>
        <v>2558.05</v>
      </c>
      <c r="M469" s="115"/>
    </row>
    <row r="470" spans="1:13" ht="49.5" customHeight="1" thickBot="1">
      <c r="A470" s="5" t="s">
        <v>786</v>
      </c>
      <c r="B470" s="5">
        <v>1</v>
      </c>
      <c r="C470" s="5"/>
      <c r="D470" s="5">
        <v>1</v>
      </c>
      <c r="E470" s="30" t="s">
        <v>236</v>
      </c>
      <c r="F470" s="32" t="s">
        <v>230</v>
      </c>
      <c r="G470" s="36">
        <v>1071</v>
      </c>
      <c r="H470" s="36"/>
      <c r="I470" s="36">
        <v>175</v>
      </c>
      <c r="J470" s="38"/>
      <c r="K470" s="38"/>
      <c r="L470" s="39">
        <f t="shared" si="15"/>
        <v>1246</v>
      </c>
      <c r="M470" s="115"/>
    </row>
    <row r="471" spans="1:13" ht="49.5" customHeight="1" thickBot="1">
      <c r="A471" s="5" t="s">
        <v>787</v>
      </c>
      <c r="B471" s="5">
        <v>1</v>
      </c>
      <c r="C471" s="5">
        <v>1</v>
      </c>
      <c r="D471" s="5"/>
      <c r="E471" s="30" t="s">
        <v>237</v>
      </c>
      <c r="F471" s="32" t="s">
        <v>230</v>
      </c>
      <c r="G471" s="36">
        <v>3426.15</v>
      </c>
      <c r="H471" s="36"/>
      <c r="I471" s="36">
        <v>90</v>
      </c>
      <c r="J471" s="38"/>
      <c r="K471" s="38"/>
      <c r="L471" s="39">
        <f t="shared" si="15"/>
        <v>3516.15</v>
      </c>
      <c r="M471" s="115"/>
    </row>
    <row r="472" spans="1:13" ht="36" customHeight="1" thickBot="1">
      <c r="A472" s="5" t="s">
        <v>788</v>
      </c>
      <c r="B472" s="5">
        <v>1</v>
      </c>
      <c r="C472" s="5">
        <v>1</v>
      </c>
      <c r="D472" s="5"/>
      <c r="E472" s="30" t="s">
        <v>238</v>
      </c>
      <c r="F472" s="32" t="s">
        <v>230</v>
      </c>
      <c r="G472" s="36">
        <v>2807.7</v>
      </c>
      <c r="H472" s="36"/>
      <c r="I472" s="36">
        <v>129</v>
      </c>
      <c r="J472" s="38"/>
      <c r="K472" s="38"/>
      <c r="L472" s="39">
        <f t="shared" si="15"/>
        <v>2936.7</v>
      </c>
      <c r="M472" s="115"/>
    </row>
    <row r="473" spans="1:13" ht="36" customHeight="1" thickBot="1">
      <c r="A473" s="5" t="s">
        <v>789</v>
      </c>
      <c r="B473" s="5">
        <v>1</v>
      </c>
      <c r="C473" s="5">
        <v>1</v>
      </c>
      <c r="D473" s="5"/>
      <c r="E473" s="30" t="s">
        <v>239</v>
      </c>
      <c r="F473" s="32" t="s">
        <v>230</v>
      </c>
      <c r="G473" s="36">
        <v>3426.15</v>
      </c>
      <c r="H473" s="36"/>
      <c r="I473" s="36">
        <v>90</v>
      </c>
      <c r="J473" s="38"/>
      <c r="K473" s="38"/>
      <c r="L473" s="39">
        <f t="shared" si="15"/>
        <v>3516.15</v>
      </c>
      <c r="M473" s="115"/>
    </row>
    <row r="474" spans="1:13" ht="36" customHeight="1" thickBot="1">
      <c r="A474" s="5" t="s">
        <v>790</v>
      </c>
      <c r="B474" s="5">
        <v>1</v>
      </c>
      <c r="C474" s="5">
        <v>1</v>
      </c>
      <c r="D474" s="5"/>
      <c r="E474" s="30" t="s">
        <v>240</v>
      </c>
      <c r="F474" s="32" t="s">
        <v>230</v>
      </c>
      <c r="G474" s="36">
        <v>3862.95</v>
      </c>
      <c r="H474" s="36"/>
      <c r="I474" s="36">
        <v>90</v>
      </c>
      <c r="J474" s="38"/>
      <c r="K474" s="38"/>
      <c r="L474" s="39">
        <f t="shared" si="15"/>
        <v>3952.95</v>
      </c>
      <c r="M474" s="115"/>
    </row>
    <row r="475" spans="1:13" ht="49.5" customHeight="1" thickBot="1">
      <c r="A475" s="5" t="s">
        <v>791</v>
      </c>
      <c r="B475" s="5">
        <v>1</v>
      </c>
      <c r="C475" s="5"/>
      <c r="D475" s="5">
        <v>1</v>
      </c>
      <c r="E475" s="30" t="s">
        <v>241</v>
      </c>
      <c r="F475" s="32" t="s">
        <v>230</v>
      </c>
      <c r="G475" s="36">
        <v>1262.1</v>
      </c>
      <c r="H475" s="36"/>
      <c r="I475" s="36">
        <v>175</v>
      </c>
      <c r="J475" s="38"/>
      <c r="K475" s="38"/>
      <c r="L475" s="39">
        <f t="shared" si="15"/>
        <v>1437.1</v>
      </c>
      <c r="M475" s="115"/>
    </row>
    <row r="476" spans="1:13" ht="36" customHeight="1" thickBot="1">
      <c r="A476" s="5" t="s">
        <v>792</v>
      </c>
      <c r="B476" s="5">
        <v>1</v>
      </c>
      <c r="C476" s="5">
        <v>1</v>
      </c>
      <c r="D476" s="5"/>
      <c r="E476" s="30" t="s">
        <v>242</v>
      </c>
      <c r="F476" s="32" t="s">
        <v>230</v>
      </c>
      <c r="G476" s="36">
        <v>3690.75</v>
      </c>
      <c r="H476" s="36"/>
      <c r="I476" s="36">
        <v>90</v>
      </c>
      <c r="J476" s="38"/>
      <c r="K476" s="38"/>
      <c r="L476" s="39">
        <f t="shared" si="15"/>
        <v>3780.75</v>
      </c>
      <c r="M476" s="115"/>
    </row>
    <row r="477" spans="1:13" ht="49.5" customHeight="1" thickBot="1">
      <c r="A477" s="5" t="s">
        <v>793</v>
      </c>
      <c r="B477" s="5">
        <v>1</v>
      </c>
      <c r="C477" s="5">
        <v>1</v>
      </c>
      <c r="D477" s="5"/>
      <c r="E477" s="30" t="s">
        <v>243</v>
      </c>
      <c r="F477" s="32" t="s">
        <v>230</v>
      </c>
      <c r="G477" s="36">
        <v>3426.15</v>
      </c>
      <c r="H477" s="36"/>
      <c r="I477" s="36">
        <v>90</v>
      </c>
      <c r="J477" s="38"/>
      <c r="K477" s="38"/>
      <c r="L477" s="39">
        <f t="shared" si="15"/>
        <v>3516.15</v>
      </c>
      <c r="M477" s="115"/>
    </row>
    <row r="478" spans="1:13" ht="36" customHeight="1" thickBot="1">
      <c r="A478" s="5" t="s">
        <v>794</v>
      </c>
      <c r="B478" s="5">
        <v>1</v>
      </c>
      <c r="C478" s="5">
        <v>1</v>
      </c>
      <c r="D478" s="5"/>
      <c r="E478" s="30" t="s">
        <v>244</v>
      </c>
      <c r="F478" s="32" t="s">
        <v>230</v>
      </c>
      <c r="G478" s="36">
        <v>1291.5</v>
      </c>
      <c r="H478" s="36"/>
      <c r="I478" s="36">
        <v>175</v>
      </c>
      <c r="J478" s="38"/>
      <c r="K478" s="38"/>
      <c r="L478" s="39">
        <f t="shared" si="15"/>
        <v>1466.5</v>
      </c>
      <c r="M478" s="115"/>
    </row>
    <row r="479" spans="1:13" ht="36" customHeight="1" thickBot="1">
      <c r="A479" s="5" t="s">
        <v>795</v>
      </c>
      <c r="B479" s="5">
        <v>1</v>
      </c>
      <c r="C479" s="5">
        <v>1</v>
      </c>
      <c r="D479" s="5"/>
      <c r="E479" s="30" t="s">
        <v>245</v>
      </c>
      <c r="F479" s="32" t="s">
        <v>230</v>
      </c>
      <c r="G479" s="36">
        <v>3426.15</v>
      </c>
      <c r="H479" s="36"/>
      <c r="I479" s="36">
        <v>90</v>
      </c>
      <c r="J479" s="38"/>
      <c r="K479" s="38"/>
      <c r="L479" s="39">
        <f t="shared" si="15"/>
        <v>3516.15</v>
      </c>
      <c r="M479" s="115"/>
    </row>
    <row r="480" spans="1:13" ht="36" customHeight="1" thickBot="1">
      <c r="A480" s="5" t="s">
        <v>796</v>
      </c>
      <c r="B480" s="5">
        <v>1</v>
      </c>
      <c r="C480" s="5">
        <v>1</v>
      </c>
      <c r="D480" s="5"/>
      <c r="E480" s="30" t="s">
        <v>246</v>
      </c>
      <c r="F480" s="32" t="s">
        <v>230</v>
      </c>
      <c r="G480" s="36">
        <v>3426.15</v>
      </c>
      <c r="H480" s="36"/>
      <c r="I480" s="36">
        <v>90</v>
      </c>
      <c r="J480" s="38"/>
      <c r="K480" s="38"/>
      <c r="L480" s="39">
        <f t="shared" si="15"/>
        <v>3516.15</v>
      </c>
      <c r="M480" s="115"/>
    </row>
    <row r="481" spans="1:13" ht="36" customHeight="1" thickBot="1">
      <c r="A481" s="5" t="s">
        <v>797</v>
      </c>
      <c r="B481" s="5">
        <v>1</v>
      </c>
      <c r="C481" s="5">
        <v>1</v>
      </c>
      <c r="D481" s="5"/>
      <c r="E481" s="30" t="s">
        <v>247</v>
      </c>
      <c r="F481" s="32" t="s">
        <v>230</v>
      </c>
      <c r="G481" s="36">
        <v>3518.55</v>
      </c>
      <c r="H481" s="36"/>
      <c r="I481" s="36">
        <v>90</v>
      </c>
      <c r="J481" s="38"/>
      <c r="K481" s="38"/>
      <c r="L481" s="39">
        <f t="shared" si="15"/>
        <v>3608.55</v>
      </c>
      <c r="M481" s="115"/>
    </row>
    <row r="482" spans="1:13" ht="36" customHeight="1" thickBot="1">
      <c r="A482" s="5" t="s">
        <v>798</v>
      </c>
      <c r="B482" s="5">
        <v>1</v>
      </c>
      <c r="C482" s="5">
        <v>1</v>
      </c>
      <c r="D482" s="5"/>
      <c r="E482" s="30" t="s">
        <v>248</v>
      </c>
      <c r="F482" s="32" t="s">
        <v>230</v>
      </c>
      <c r="G482" s="36">
        <v>3156.3</v>
      </c>
      <c r="H482" s="36"/>
      <c r="I482" s="36">
        <v>111</v>
      </c>
      <c r="J482" s="38"/>
      <c r="K482" s="38"/>
      <c r="L482" s="39">
        <f t="shared" si="15"/>
        <v>3267.3</v>
      </c>
      <c r="M482" s="257"/>
    </row>
    <row r="483" spans="1:13" ht="49.5" customHeight="1" thickBot="1">
      <c r="A483" s="5" t="s">
        <v>799</v>
      </c>
      <c r="B483" s="5">
        <v>1</v>
      </c>
      <c r="C483" s="5">
        <v>1</v>
      </c>
      <c r="D483" s="5"/>
      <c r="E483" s="30" t="s">
        <v>249</v>
      </c>
      <c r="F483" s="32" t="s">
        <v>230</v>
      </c>
      <c r="G483" s="36">
        <v>2835</v>
      </c>
      <c r="H483" s="36"/>
      <c r="I483" s="36">
        <v>129</v>
      </c>
      <c r="J483" s="36"/>
      <c r="K483" s="36"/>
      <c r="L483" s="39">
        <f t="shared" si="15"/>
        <v>2964</v>
      </c>
      <c r="M483" s="114"/>
    </row>
    <row r="484" spans="1:13" ht="36" customHeight="1" thickBot="1">
      <c r="A484" s="5" t="s">
        <v>800</v>
      </c>
      <c r="B484" s="5">
        <v>1</v>
      </c>
      <c r="C484" s="5">
        <v>1</v>
      </c>
      <c r="D484" s="5"/>
      <c r="E484" s="30" t="s">
        <v>250</v>
      </c>
      <c r="F484" s="32" t="s">
        <v>230</v>
      </c>
      <c r="G484" s="36">
        <v>4672.5</v>
      </c>
      <c r="H484" s="36">
        <v>175</v>
      </c>
      <c r="I484" s="36"/>
      <c r="J484" s="36"/>
      <c r="K484" s="36"/>
      <c r="L484" s="39">
        <f t="shared" si="15"/>
        <v>4497.5</v>
      </c>
      <c r="M484" s="114"/>
    </row>
    <row r="485" spans="1:13" ht="36" customHeight="1" thickBot="1">
      <c r="A485" s="5" t="s">
        <v>801</v>
      </c>
      <c r="B485" s="5">
        <v>1</v>
      </c>
      <c r="C485" s="5">
        <v>1</v>
      </c>
      <c r="D485" s="5"/>
      <c r="E485" s="42" t="s">
        <v>251</v>
      </c>
      <c r="F485" s="32" t="s">
        <v>230</v>
      </c>
      <c r="G485" s="36">
        <v>5600.7</v>
      </c>
      <c r="H485" s="36">
        <v>210</v>
      </c>
      <c r="I485" s="36"/>
      <c r="J485" s="36"/>
      <c r="K485" s="36"/>
      <c r="L485" s="39">
        <f t="shared" si="15"/>
        <v>5390.7</v>
      </c>
      <c r="M485" s="115"/>
    </row>
    <row r="486" spans="1:13" ht="36" customHeight="1" thickBot="1">
      <c r="A486" s="5" t="s">
        <v>802</v>
      </c>
      <c r="B486" s="5">
        <v>1</v>
      </c>
      <c r="C486" s="5"/>
      <c r="D486" s="5">
        <v>1</v>
      </c>
      <c r="E486" s="42" t="s">
        <v>252</v>
      </c>
      <c r="F486" s="32" t="s">
        <v>230</v>
      </c>
      <c r="G486" s="36">
        <v>2346.75</v>
      </c>
      <c r="H486" s="36"/>
      <c r="I486" s="36">
        <v>142</v>
      </c>
      <c r="J486" s="36"/>
      <c r="K486" s="36"/>
      <c r="L486" s="39">
        <f t="shared" si="15"/>
        <v>2488.75</v>
      </c>
      <c r="M486" s="115"/>
    </row>
    <row r="487" spans="1:13" ht="36" customHeight="1" thickBot="1">
      <c r="A487" s="5" t="s">
        <v>803</v>
      </c>
      <c r="B487" s="5">
        <v>1</v>
      </c>
      <c r="C487" s="5">
        <v>1</v>
      </c>
      <c r="D487" s="5"/>
      <c r="E487" s="42" t="s">
        <v>253</v>
      </c>
      <c r="F487" s="32" t="s">
        <v>230</v>
      </c>
      <c r="G487" s="36">
        <v>4608.45</v>
      </c>
      <c r="H487" s="36">
        <v>175</v>
      </c>
      <c r="I487" s="36"/>
      <c r="J487" s="36"/>
      <c r="K487" s="36"/>
      <c r="L487" s="39">
        <f t="shared" si="15"/>
        <v>4433.45</v>
      </c>
      <c r="M487" s="115"/>
    </row>
    <row r="488" spans="1:13" ht="36" customHeight="1" thickBot="1">
      <c r="A488" s="5" t="s">
        <v>804</v>
      </c>
      <c r="B488" s="5">
        <v>1</v>
      </c>
      <c r="C488" s="5">
        <v>1</v>
      </c>
      <c r="D488" s="5"/>
      <c r="E488" s="42" t="s">
        <v>254</v>
      </c>
      <c r="F488" s="32" t="s">
        <v>230</v>
      </c>
      <c r="G488" s="36">
        <v>3650.85</v>
      </c>
      <c r="H488" s="36"/>
      <c r="I488" s="36">
        <v>90</v>
      </c>
      <c r="J488" s="36"/>
      <c r="K488" s="36"/>
      <c r="L488" s="39">
        <f t="shared" si="15"/>
        <v>3740.85</v>
      </c>
      <c r="M488" s="115"/>
    </row>
    <row r="489" spans="1:13" ht="49.5" customHeight="1" thickBot="1">
      <c r="A489" s="5" t="s">
        <v>805</v>
      </c>
      <c r="B489" s="5">
        <v>1</v>
      </c>
      <c r="C489" s="5">
        <v>1</v>
      </c>
      <c r="D489" s="5"/>
      <c r="E489" s="30" t="s">
        <v>255</v>
      </c>
      <c r="F489" s="32" t="s">
        <v>230</v>
      </c>
      <c r="G489" s="36">
        <v>3426.15</v>
      </c>
      <c r="H489" s="36"/>
      <c r="I489" s="36">
        <v>90</v>
      </c>
      <c r="J489" s="36"/>
      <c r="K489" s="36"/>
      <c r="L489" s="39">
        <f t="shared" si="15"/>
        <v>3516.15</v>
      </c>
      <c r="M489" s="115"/>
    </row>
    <row r="490" spans="1:13" ht="36" customHeight="1" thickBot="1">
      <c r="A490" s="5" t="s">
        <v>806</v>
      </c>
      <c r="B490" s="5">
        <v>1</v>
      </c>
      <c r="C490" s="5">
        <v>1</v>
      </c>
      <c r="D490" s="5"/>
      <c r="E490" s="30" t="s">
        <v>256</v>
      </c>
      <c r="F490" s="32" t="s">
        <v>230</v>
      </c>
      <c r="G490" s="36">
        <v>3426.15</v>
      </c>
      <c r="H490" s="36"/>
      <c r="I490" s="36">
        <v>90</v>
      </c>
      <c r="J490" s="36"/>
      <c r="K490" s="36"/>
      <c r="L490" s="39">
        <f t="shared" si="15"/>
        <v>3516.15</v>
      </c>
      <c r="M490" s="115"/>
    </row>
    <row r="491" spans="1:13" ht="36" customHeight="1" thickBot="1">
      <c r="A491" s="5" t="s">
        <v>807</v>
      </c>
      <c r="B491" s="5">
        <v>1</v>
      </c>
      <c r="C491" s="5">
        <v>1</v>
      </c>
      <c r="D491" s="5"/>
      <c r="E491" s="30" t="s">
        <v>257</v>
      </c>
      <c r="F491" s="32" t="s">
        <v>230</v>
      </c>
      <c r="G491" s="36">
        <v>2905.35</v>
      </c>
      <c r="H491" s="36"/>
      <c r="I491" s="36">
        <v>129</v>
      </c>
      <c r="J491" s="36"/>
      <c r="K491" s="36"/>
      <c r="L491" s="39">
        <f t="shared" si="15"/>
        <v>3034.35</v>
      </c>
      <c r="M491" s="115"/>
    </row>
    <row r="492" spans="1:13" ht="40.5" customHeight="1" thickBot="1">
      <c r="A492" s="5" t="s">
        <v>808</v>
      </c>
      <c r="B492" s="5">
        <v>1</v>
      </c>
      <c r="C492" s="5">
        <v>1</v>
      </c>
      <c r="D492" s="5"/>
      <c r="E492" s="30" t="s">
        <v>258</v>
      </c>
      <c r="F492" s="32" t="s">
        <v>230</v>
      </c>
      <c r="G492" s="36">
        <v>2933.7</v>
      </c>
      <c r="H492" s="36"/>
      <c r="I492" s="36">
        <v>129</v>
      </c>
      <c r="J492" s="36"/>
      <c r="K492" s="36"/>
      <c r="L492" s="39">
        <f t="shared" si="15"/>
        <v>3062.7</v>
      </c>
      <c r="M492" s="115"/>
    </row>
    <row r="493" spans="1:13" ht="36" customHeight="1" thickBot="1">
      <c r="A493" s="5" t="s">
        <v>809</v>
      </c>
      <c r="B493" s="5">
        <v>1</v>
      </c>
      <c r="C493" s="5">
        <v>1</v>
      </c>
      <c r="D493" s="5"/>
      <c r="E493" s="30" t="s">
        <v>491</v>
      </c>
      <c r="F493" s="32" t="s">
        <v>230</v>
      </c>
      <c r="G493" s="36">
        <v>3156.3</v>
      </c>
      <c r="H493" s="36"/>
      <c r="I493" s="36">
        <v>111</v>
      </c>
      <c r="J493" s="36"/>
      <c r="K493" s="36"/>
      <c r="L493" s="39">
        <f t="shared" si="15"/>
        <v>3267.3</v>
      </c>
      <c r="M493" s="115"/>
    </row>
    <row r="494" spans="1:13" ht="36" customHeight="1" thickBot="1">
      <c r="A494" s="5" t="s">
        <v>810</v>
      </c>
      <c r="B494" s="5">
        <v>1</v>
      </c>
      <c r="C494" s="5">
        <v>1</v>
      </c>
      <c r="D494" s="5"/>
      <c r="E494" s="30" t="s">
        <v>434</v>
      </c>
      <c r="F494" s="32" t="s">
        <v>230</v>
      </c>
      <c r="G494" s="36">
        <v>6367.2</v>
      </c>
      <c r="H494" s="36">
        <v>350</v>
      </c>
      <c r="I494" s="36"/>
      <c r="J494" s="36"/>
      <c r="K494" s="36"/>
      <c r="L494" s="39">
        <f t="shared" si="15"/>
        <v>6017.2</v>
      </c>
      <c r="M494" s="115"/>
    </row>
    <row r="495" spans="1:13" ht="36" customHeight="1" thickBot="1">
      <c r="A495" s="5" t="s">
        <v>811</v>
      </c>
      <c r="B495" s="5">
        <v>1</v>
      </c>
      <c r="C495" s="5"/>
      <c r="D495" s="5">
        <v>1</v>
      </c>
      <c r="E495" s="30" t="s">
        <v>435</v>
      </c>
      <c r="F495" s="32" t="s">
        <v>230</v>
      </c>
      <c r="G495" s="36">
        <v>2058</v>
      </c>
      <c r="H495" s="36"/>
      <c r="I495" s="36">
        <v>142</v>
      </c>
      <c r="J495" s="36"/>
      <c r="K495" s="36"/>
      <c r="L495" s="39">
        <f t="shared" si="15"/>
        <v>2200</v>
      </c>
      <c r="M495" s="218"/>
    </row>
    <row r="496" spans="1:13" s="10" customFormat="1" ht="48.75" customHeight="1" thickBot="1">
      <c r="A496" s="5" t="s">
        <v>812</v>
      </c>
      <c r="B496" s="5">
        <v>1</v>
      </c>
      <c r="C496" s="5">
        <v>1</v>
      </c>
      <c r="D496" s="5"/>
      <c r="E496" s="30" t="s">
        <v>419</v>
      </c>
      <c r="F496" s="32" t="s">
        <v>230</v>
      </c>
      <c r="G496" s="39">
        <v>3043.95</v>
      </c>
      <c r="H496" s="39"/>
      <c r="I496" s="39">
        <v>111</v>
      </c>
      <c r="J496" s="39"/>
      <c r="K496" s="39"/>
      <c r="L496" s="39">
        <f>G496-H496+I496</f>
        <v>3154.95</v>
      </c>
      <c r="M496" s="105"/>
    </row>
    <row r="497" spans="1:13" ht="49.5" customHeight="1" thickBot="1">
      <c r="A497" s="5" t="s">
        <v>813</v>
      </c>
      <c r="B497" s="5">
        <v>1</v>
      </c>
      <c r="C497" s="5">
        <v>1</v>
      </c>
      <c r="D497" s="5"/>
      <c r="E497" s="88" t="s">
        <v>143</v>
      </c>
      <c r="F497" s="32" t="s">
        <v>230</v>
      </c>
      <c r="G497" s="39">
        <v>3426.15</v>
      </c>
      <c r="H497" s="39"/>
      <c r="I497" s="39">
        <v>90</v>
      </c>
      <c r="J497" s="39"/>
      <c r="K497" s="39"/>
      <c r="L497" s="39">
        <f>G497-H497+I497</f>
        <v>3516.15</v>
      </c>
      <c r="M497" s="107"/>
    </row>
    <row r="498" spans="1:13" ht="25.5" customHeight="1" thickTop="1">
      <c r="A498" s="116"/>
      <c r="B498" s="116"/>
      <c r="C498" s="116"/>
      <c r="D498" s="116"/>
      <c r="E498" s="117"/>
      <c r="F498" s="160" t="s">
        <v>287</v>
      </c>
      <c r="G498" s="132">
        <f>SUM(G465:G497)</f>
        <v>101586.45</v>
      </c>
      <c r="H498" s="132">
        <f>SUM(H465:H497)</f>
        <v>910</v>
      </c>
      <c r="I498" s="132">
        <f>SUM(I465:I497)</f>
        <v>3526</v>
      </c>
      <c r="J498" s="132">
        <f>SUM(J465:J497)</f>
        <v>0</v>
      </c>
      <c r="K498" s="132">
        <f>SUM(K465:K497)</f>
        <v>0</v>
      </c>
      <c r="L498" s="132">
        <f>SUM(L465:L497)</f>
        <v>104202.45</v>
      </c>
      <c r="M498" s="121"/>
    </row>
    <row r="499" spans="1:13" ht="15" customHeight="1">
      <c r="A499" s="272" t="s">
        <v>317</v>
      </c>
      <c r="B499" s="272"/>
      <c r="C499" s="272"/>
      <c r="D499" s="272"/>
      <c r="E499" s="272"/>
      <c r="F499" s="272"/>
      <c r="G499" s="272"/>
      <c r="H499" s="272"/>
      <c r="I499" s="272"/>
      <c r="J499" s="272"/>
      <c r="K499" s="272"/>
      <c r="L499" s="272"/>
      <c r="M499" s="272"/>
    </row>
    <row r="500" spans="1:13" ht="51" customHeight="1" thickBot="1">
      <c r="A500" s="33" t="s">
        <v>814</v>
      </c>
      <c r="B500" s="5">
        <v>1</v>
      </c>
      <c r="C500" s="5"/>
      <c r="D500" s="5">
        <v>1</v>
      </c>
      <c r="E500" s="30" t="s">
        <v>260</v>
      </c>
      <c r="F500" s="35" t="s">
        <v>259</v>
      </c>
      <c r="G500" s="36">
        <v>1262.1</v>
      </c>
      <c r="H500" s="36"/>
      <c r="I500" s="36">
        <v>175</v>
      </c>
      <c r="J500" s="36"/>
      <c r="K500" s="36"/>
      <c r="L500" s="39">
        <f t="shared" si="15"/>
        <v>1437.1</v>
      </c>
      <c r="M500" s="114"/>
    </row>
    <row r="501" spans="1:13" ht="51" customHeight="1" thickBot="1">
      <c r="A501" s="33" t="s">
        <v>815</v>
      </c>
      <c r="B501" s="5">
        <v>1</v>
      </c>
      <c r="C501" s="5"/>
      <c r="D501" s="5">
        <v>1</v>
      </c>
      <c r="E501" s="30" t="s">
        <v>261</v>
      </c>
      <c r="F501" s="35" t="s">
        <v>259</v>
      </c>
      <c r="G501" s="36">
        <v>1262.1</v>
      </c>
      <c r="H501" s="36"/>
      <c r="I501" s="36">
        <v>175</v>
      </c>
      <c r="J501" s="36"/>
      <c r="K501" s="36"/>
      <c r="L501" s="39">
        <f t="shared" si="15"/>
        <v>1437.1</v>
      </c>
      <c r="M501" s="115"/>
    </row>
    <row r="502" spans="1:13" ht="51" customHeight="1" thickBot="1">
      <c r="A502" s="33" t="s">
        <v>816</v>
      </c>
      <c r="B502" s="5">
        <v>1</v>
      </c>
      <c r="C502" s="5"/>
      <c r="D502" s="5">
        <v>1</v>
      </c>
      <c r="E502" s="30" t="s">
        <v>262</v>
      </c>
      <c r="F502" s="35" t="s">
        <v>259</v>
      </c>
      <c r="G502" s="36">
        <v>1262.1</v>
      </c>
      <c r="H502" s="36"/>
      <c r="I502" s="36">
        <v>175</v>
      </c>
      <c r="J502" s="36"/>
      <c r="K502" s="36"/>
      <c r="L502" s="39">
        <f t="shared" si="15"/>
        <v>1437.1</v>
      </c>
      <c r="M502" s="115"/>
    </row>
    <row r="503" spans="1:13" ht="51" customHeight="1" thickBot="1">
      <c r="A503" s="33" t="s">
        <v>817</v>
      </c>
      <c r="B503" s="5">
        <v>1</v>
      </c>
      <c r="C503" s="5"/>
      <c r="D503" s="5">
        <v>1</v>
      </c>
      <c r="E503" s="30" t="s">
        <v>263</v>
      </c>
      <c r="F503" s="35" t="s">
        <v>259</v>
      </c>
      <c r="G503" s="36">
        <v>1262.1</v>
      </c>
      <c r="H503" s="36"/>
      <c r="I503" s="36">
        <v>175</v>
      </c>
      <c r="J503" s="36"/>
      <c r="K503" s="36"/>
      <c r="L503" s="39">
        <f t="shared" si="15"/>
        <v>1437.1</v>
      </c>
      <c r="M503" s="115"/>
    </row>
    <row r="504" spans="1:13" ht="51" customHeight="1" thickBot="1">
      <c r="A504" s="33" t="s">
        <v>818</v>
      </c>
      <c r="B504" s="5">
        <v>1</v>
      </c>
      <c r="C504" s="5"/>
      <c r="D504" s="5">
        <v>1</v>
      </c>
      <c r="E504" s="30" t="s">
        <v>264</v>
      </c>
      <c r="F504" s="35" t="s">
        <v>259</v>
      </c>
      <c r="G504" s="36">
        <v>4301.85</v>
      </c>
      <c r="H504" s="36"/>
      <c r="I504" s="36">
        <v>31</v>
      </c>
      <c r="J504" s="38"/>
      <c r="K504" s="38"/>
      <c r="L504" s="39">
        <f t="shared" si="15"/>
        <v>4332.85</v>
      </c>
      <c r="M504" s="115"/>
    </row>
    <row r="505" spans="1:13" ht="51" customHeight="1" thickBot="1">
      <c r="A505" s="33" t="s">
        <v>819</v>
      </c>
      <c r="B505" s="5">
        <v>1</v>
      </c>
      <c r="C505" s="5"/>
      <c r="D505" s="5">
        <v>1</v>
      </c>
      <c r="E505" s="30" t="s">
        <v>265</v>
      </c>
      <c r="F505" s="35" t="s">
        <v>259</v>
      </c>
      <c r="G505" s="36">
        <v>472.5</v>
      </c>
      <c r="H505" s="36"/>
      <c r="I505" s="36">
        <v>175</v>
      </c>
      <c r="J505" s="38"/>
      <c r="K505" s="38"/>
      <c r="L505" s="39">
        <f t="shared" si="15"/>
        <v>647.5</v>
      </c>
      <c r="M505" s="115"/>
    </row>
    <row r="506" spans="1:13" ht="51" customHeight="1" thickBot="1">
      <c r="A506" s="33" t="s">
        <v>820</v>
      </c>
      <c r="B506" s="5">
        <v>1</v>
      </c>
      <c r="C506" s="5">
        <v>1</v>
      </c>
      <c r="D506" s="5"/>
      <c r="E506" s="30" t="s">
        <v>489</v>
      </c>
      <c r="F506" s="35" t="s">
        <v>259</v>
      </c>
      <c r="G506" s="39">
        <v>472.5</v>
      </c>
      <c r="H506" s="39"/>
      <c r="I506" s="39">
        <v>175</v>
      </c>
      <c r="J506" s="53"/>
      <c r="K506" s="53"/>
      <c r="L506" s="39">
        <f t="shared" si="15"/>
        <v>647.5</v>
      </c>
      <c r="M506" s="115"/>
    </row>
    <row r="507" spans="1:13" s="10" customFormat="1" ht="51" customHeight="1" thickBot="1">
      <c r="A507" s="33" t="s">
        <v>821</v>
      </c>
      <c r="B507" s="13">
        <v>1</v>
      </c>
      <c r="C507" s="13">
        <v>1</v>
      </c>
      <c r="D507" s="47"/>
      <c r="E507" s="85" t="s">
        <v>185</v>
      </c>
      <c r="F507" s="35" t="s">
        <v>259</v>
      </c>
      <c r="G507" s="43">
        <v>3043.95</v>
      </c>
      <c r="H507" s="43"/>
      <c r="I507" s="43">
        <f>111</f>
        <v>111</v>
      </c>
      <c r="J507" s="43"/>
      <c r="K507" s="43"/>
      <c r="L507" s="43">
        <f>G507-H507+I507+J507</f>
        <v>3154.95</v>
      </c>
      <c r="M507" s="105"/>
    </row>
    <row r="508" spans="1:13" ht="25.5" customHeight="1" thickBot="1">
      <c r="A508" s="116"/>
      <c r="B508" s="116"/>
      <c r="C508" s="116"/>
      <c r="D508" s="116"/>
      <c r="E508" s="117"/>
      <c r="F508" s="119" t="s">
        <v>288</v>
      </c>
      <c r="G508" s="130">
        <f>SUM(G500:G507)</f>
        <v>13339.2</v>
      </c>
      <c r="H508" s="130">
        <f>SUM(H500:H507)</f>
        <v>0</v>
      </c>
      <c r="I508" s="130">
        <f>SUM(I500:I507)</f>
        <v>1192</v>
      </c>
      <c r="J508" s="130">
        <f>SUM(J500:J507)</f>
        <v>0</v>
      </c>
      <c r="K508" s="130">
        <f>SUM(K500:K507)</f>
        <v>0</v>
      </c>
      <c r="L508" s="130">
        <f>SUM(L500:L507)</f>
        <v>14531.2</v>
      </c>
      <c r="M508" s="158"/>
    </row>
    <row r="509" spans="1:13" ht="25.5" customHeight="1" thickTop="1">
      <c r="A509" s="126"/>
      <c r="B509" s="159">
        <f>SUM(B465:B506)</f>
        <v>40</v>
      </c>
      <c r="C509" s="159">
        <f>SUM(C465:C506)</f>
        <v>28</v>
      </c>
      <c r="D509" s="159">
        <f>SUM(D465:D506)</f>
        <v>12</v>
      </c>
      <c r="E509" s="127"/>
      <c r="F509" s="150" t="s">
        <v>289</v>
      </c>
      <c r="G509" s="151">
        <f>G498+G508</f>
        <v>114925.65</v>
      </c>
      <c r="H509" s="151">
        <f>H498+H508</f>
        <v>910</v>
      </c>
      <c r="I509" s="151">
        <f>I498+I508</f>
        <v>4718</v>
      </c>
      <c r="J509" s="151">
        <f>J498+J508</f>
        <v>0</v>
      </c>
      <c r="K509" s="151">
        <f>K498+K508</f>
        <v>0</v>
      </c>
      <c r="L509" s="151">
        <f>L498+L508</f>
        <v>118733.65</v>
      </c>
      <c r="M509" s="158"/>
    </row>
    <row r="510" spans="1:13" ht="15" customHeight="1">
      <c r="A510" s="277" t="s">
        <v>10</v>
      </c>
      <c r="B510" s="277"/>
      <c r="C510" s="277"/>
      <c r="D510" s="277"/>
      <c r="E510" s="277"/>
      <c r="F510" s="277"/>
      <c r="G510" s="277"/>
      <c r="H510" s="277"/>
      <c r="I510" s="277"/>
      <c r="J510" s="277"/>
      <c r="K510" s="277"/>
      <c r="L510" s="277"/>
      <c r="M510" s="277"/>
    </row>
    <row r="511" spans="1:13" ht="15" customHeight="1">
      <c r="A511" s="277" t="s">
        <v>11</v>
      </c>
      <c r="B511" s="277"/>
      <c r="C511" s="277"/>
      <c r="D511" s="277"/>
      <c r="E511" s="277"/>
      <c r="F511" s="277"/>
      <c r="G511" s="277"/>
      <c r="H511" s="277"/>
      <c r="I511" s="277"/>
      <c r="J511" s="277"/>
      <c r="K511" s="277"/>
      <c r="L511" s="277"/>
      <c r="M511" s="277"/>
    </row>
    <row r="512" spans="1:13" ht="15" customHeight="1">
      <c r="A512" s="277" t="str">
        <f>A3</f>
        <v>Nómina que corresponde a la 1RA (PRIMERA) quincena del mes de DICIEMBRE de 2016.</v>
      </c>
      <c r="B512" s="277"/>
      <c r="C512" s="277"/>
      <c r="D512" s="277"/>
      <c r="E512" s="277"/>
      <c r="F512" s="277"/>
      <c r="G512" s="277"/>
      <c r="H512" s="277"/>
      <c r="I512" s="277"/>
      <c r="J512" s="277"/>
      <c r="K512" s="277"/>
      <c r="L512" s="277"/>
      <c r="M512" s="277"/>
    </row>
    <row r="513" spans="1:13" ht="15" customHeight="1">
      <c r="A513" s="272" t="s">
        <v>266</v>
      </c>
      <c r="B513" s="272"/>
      <c r="C513" s="272"/>
      <c r="D513" s="272"/>
      <c r="E513" s="272"/>
      <c r="F513" s="272"/>
      <c r="G513" s="272"/>
      <c r="H513" s="272"/>
      <c r="I513" s="272"/>
      <c r="J513" s="272"/>
      <c r="K513" s="272"/>
      <c r="L513" s="272"/>
      <c r="M513" s="272"/>
    </row>
    <row r="514" spans="1:13" ht="24.75" customHeight="1">
      <c r="A514" s="51" t="s">
        <v>8</v>
      </c>
      <c r="B514" s="47" t="s">
        <v>38</v>
      </c>
      <c r="C514" s="47" t="s">
        <v>31</v>
      </c>
      <c r="D514" s="47" t="s">
        <v>32</v>
      </c>
      <c r="E514" s="51" t="s">
        <v>0</v>
      </c>
      <c r="F514" s="51" t="s">
        <v>1</v>
      </c>
      <c r="G514" s="51" t="s">
        <v>2</v>
      </c>
      <c r="H514" s="51" t="s">
        <v>3</v>
      </c>
      <c r="I514" s="51" t="s">
        <v>4</v>
      </c>
      <c r="J514" s="89" t="s">
        <v>104</v>
      </c>
      <c r="K514" s="243" t="s">
        <v>477</v>
      </c>
      <c r="L514" s="51" t="s">
        <v>5</v>
      </c>
      <c r="M514" s="51" t="s">
        <v>6</v>
      </c>
    </row>
    <row r="515" spans="1:13" s="15" customFormat="1" ht="51" customHeight="1" thickBot="1">
      <c r="A515" s="5" t="s">
        <v>822</v>
      </c>
      <c r="B515" s="5">
        <v>1</v>
      </c>
      <c r="C515" s="5"/>
      <c r="D515" s="5">
        <v>1</v>
      </c>
      <c r="E515" s="30" t="s">
        <v>270</v>
      </c>
      <c r="F515" s="35" t="s">
        <v>268</v>
      </c>
      <c r="G515" s="39">
        <v>1712.55</v>
      </c>
      <c r="H515" s="39"/>
      <c r="I515" s="39">
        <v>167</v>
      </c>
      <c r="J515" s="53"/>
      <c r="K515" s="53"/>
      <c r="L515" s="39">
        <f>G515-H515+I515</f>
        <v>1879.55</v>
      </c>
      <c r="M515" s="217"/>
    </row>
    <row r="516" spans="1:13" ht="25.5" customHeight="1" thickTop="1">
      <c r="A516" s="126"/>
      <c r="B516" s="122">
        <f>SUM(B515)</f>
        <v>1</v>
      </c>
      <c r="C516" s="122">
        <f>SUM(C515)</f>
        <v>0</v>
      </c>
      <c r="D516" s="122">
        <f>SUM(D515)</f>
        <v>1</v>
      </c>
      <c r="E516" s="127"/>
      <c r="F516" s="122" t="s">
        <v>7</v>
      </c>
      <c r="G516" s="132">
        <f>SUM(G515)</f>
        <v>1712.55</v>
      </c>
      <c r="H516" s="132">
        <f>SUM(H515)</f>
        <v>0</v>
      </c>
      <c r="I516" s="132">
        <f>SUM(I515)</f>
        <v>167</v>
      </c>
      <c r="J516" s="132">
        <f>SUM(J515)</f>
        <v>0</v>
      </c>
      <c r="K516" s="132">
        <f>SUM(K515)</f>
        <v>0</v>
      </c>
      <c r="L516" s="132">
        <f>SUM(L515)</f>
        <v>1879.55</v>
      </c>
      <c r="M516" s="158"/>
    </row>
    <row r="517" spans="1:13" ht="15" customHeight="1">
      <c r="A517" s="277" t="s">
        <v>10</v>
      </c>
      <c r="B517" s="277"/>
      <c r="C517" s="277"/>
      <c r="D517" s="277"/>
      <c r="E517" s="277"/>
      <c r="F517" s="277"/>
      <c r="G517" s="277"/>
      <c r="H517" s="277"/>
      <c r="I517" s="277"/>
      <c r="J517" s="277"/>
      <c r="K517" s="277"/>
      <c r="L517" s="277"/>
      <c r="M517" s="277"/>
    </row>
    <row r="518" spans="1:13" ht="15" customHeight="1">
      <c r="A518" s="277" t="s">
        <v>11</v>
      </c>
      <c r="B518" s="277"/>
      <c r="C518" s="277"/>
      <c r="D518" s="277"/>
      <c r="E518" s="277"/>
      <c r="F518" s="277"/>
      <c r="G518" s="277"/>
      <c r="H518" s="277"/>
      <c r="I518" s="277"/>
      <c r="J518" s="277"/>
      <c r="K518" s="277"/>
      <c r="L518" s="277"/>
      <c r="M518" s="277"/>
    </row>
    <row r="519" spans="1:13" ht="15" customHeight="1">
      <c r="A519" s="277" t="str">
        <f>A3</f>
        <v>Nómina que corresponde a la 1RA (PRIMERA) quincena del mes de DICIEMBRE de 2016.</v>
      </c>
      <c r="B519" s="277"/>
      <c r="C519" s="277"/>
      <c r="D519" s="277"/>
      <c r="E519" s="277"/>
      <c r="F519" s="277"/>
      <c r="G519" s="277"/>
      <c r="H519" s="277"/>
      <c r="I519" s="277"/>
      <c r="J519" s="277"/>
      <c r="K519" s="277"/>
      <c r="L519" s="277"/>
      <c r="M519" s="277"/>
    </row>
    <row r="520" spans="1:13" ht="15" customHeight="1">
      <c r="A520" s="272" t="s">
        <v>344</v>
      </c>
      <c r="B520" s="272"/>
      <c r="C520" s="272"/>
      <c r="D520" s="272"/>
      <c r="E520" s="272"/>
      <c r="F520" s="272"/>
      <c r="G520" s="272"/>
      <c r="H520" s="272"/>
      <c r="I520" s="272"/>
      <c r="J520" s="272"/>
      <c r="K520" s="272"/>
      <c r="L520" s="272"/>
      <c r="M520" s="272"/>
    </row>
    <row r="521" spans="1:13" ht="25.5" customHeight="1">
      <c r="A521" s="192" t="s">
        <v>8</v>
      </c>
      <c r="B521" s="190" t="s">
        <v>38</v>
      </c>
      <c r="C521" s="190" t="s">
        <v>31</v>
      </c>
      <c r="D521" s="190" t="s">
        <v>32</v>
      </c>
      <c r="E521" s="192" t="s">
        <v>0</v>
      </c>
      <c r="F521" s="192" t="s">
        <v>1</v>
      </c>
      <c r="G521" s="192" t="s">
        <v>2</v>
      </c>
      <c r="H521" s="192" t="s">
        <v>3</v>
      </c>
      <c r="I521" s="192" t="s">
        <v>4</v>
      </c>
      <c r="J521" s="89" t="s">
        <v>104</v>
      </c>
      <c r="K521" s="243" t="s">
        <v>477</v>
      </c>
      <c r="L521" s="192" t="s">
        <v>5</v>
      </c>
      <c r="M521" s="192" t="s">
        <v>6</v>
      </c>
    </row>
    <row r="522" spans="1:13" ht="31.5" customHeight="1" thickBot="1">
      <c r="A522" s="5" t="s">
        <v>823</v>
      </c>
      <c r="B522" s="191">
        <v>1</v>
      </c>
      <c r="C522" s="191">
        <v>1</v>
      </c>
      <c r="D522" s="191"/>
      <c r="E522" s="42" t="s">
        <v>352</v>
      </c>
      <c r="F522" s="196" t="s">
        <v>345</v>
      </c>
      <c r="G522" s="161">
        <v>7791</v>
      </c>
      <c r="H522" s="161">
        <v>420</v>
      </c>
      <c r="I522" s="188"/>
      <c r="J522" s="188"/>
      <c r="K522" s="188"/>
      <c r="L522" s="161">
        <f>G522-H522+I522</f>
        <v>7371</v>
      </c>
      <c r="M522" s="114"/>
    </row>
    <row r="523" spans="1:13" s="182" customFormat="1" ht="25.5" customHeight="1" thickTop="1">
      <c r="A523" s="221"/>
      <c r="B523" s="222">
        <f>SUM(B522)</f>
        <v>1</v>
      </c>
      <c r="C523" s="222">
        <f>SUM(C522)</f>
        <v>1</v>
      </c>
      <c r="D523" s="222">
        <f>SUM(D522)</f>
        <v>0</v>
      </c>
      <c r="E523" s="223"/>
      <c r="F523" s="222" t="s">
        <v>7</v>
      </c>
      <c r="G523" s="203">
        <f>SUM(G522)</f>
        <v>7791</v>
      </c>
      <c r="H523" s="203">
        <f>SUM(H522)</f>
        <v>420</v>
      </c>
      <c r="I523" s="203">
        <f>SUM(I522)</f>
        <v>0</v>
      </c>
      <c r="J523" s="203">
        <f>SUM(J522)</f>
        <v>0</v>
      </c>
      <c r="K523" s="203">
        <f>SUM(K522)</f>
        <v>0</v>
      </c>
      <c r="L523" s="203">
        <f>SUM(L522)</f>
        <v>7371</v>
      </c>
      <c r="M523" s="224"/>
    </row>
    <row r="524" spans="1:12" ht="18.75" customHeight="1">
      <c r="A524" s="24"/>
      <c r="B524" s="24"/>
      <c r="C524" s="24"/>
      <c r="D524" s="24"/>
      <c r="E524" s="25"/>
      <c r="F524" s="26"/>
      <c r="G524" s="26"/>
      <c r="L524" s="27"/>
    </row>
    <row r="525" spans="1:12" ht="18.75" customHeight="1">
      <c r="A525" s="24"/>
      <c r="B525" s="24"/>
      <c r="C525" s="24"/>
      <c r="D525" s="24"/>
      <c r="E525" s="25"/>
      <c r="F525" s="26"/>
      <c r="G525" s="26"/>
      <c r="I525" s="26"/>
      <c r="J525" s="26"/>
      <c r="K525" s="26"/>
      <c r="L525" s="27"/>
    </row>
    <row r="526" spans="1:12" ht="18.75" customHeight="1">
      <c r="A526" s="24"/>
      <c r="B526" s="24"/>
      <c r="C526" s="24"/>
      <c r="D526" s="24"/>
      <c r="E526" s="25"/>
      <c r="F526" s="26"/>
      <c r="G526" s="26"/>
      <c r="I526" s="26"/>
      <c r="J526" s="26"/>
      <c r="K526" s="26"/>
      <c r="L526" s="27"/>
    </row>
    <row r="527" spans="1:12" ht="18.75" customHeight="1">
      <c r="A527" s="24"/>
      <c r="B527" s="24"/>
      <c r="C527" s="24"/>
      <c r="D527" s="24"/>
      <c r="E527" s="25"/>
      <c r="F527" s="26"/>
      <c r="G527" s="26"/>
      <c r="I527" s="26"/>
      <c r="J527" s="26"/>
      <c r="K527" s="26"/>
      <c r="L527" s="27"/>
    </row>
    <row r="528" spans="1:12" ht="18.75" customHeight="1">
      <c r="A528" s="24"/>
      <c r="B528" s="24"/>
      <c r="C528" s="24"/>
      <c r="D528" s="24"/>
      <c r="E528" s="25"/>
      <c r="F528" s="26"/>
      <c r="G528" s="26"/>
      <c r="H528" s="26"/>
      <c r="I528" s="26"/>
      <c r="J528" s="26"/>
      <c r="K528" s="26"/>
      <c r="L528" s="27"/>
    </row>
    <row r="529" spans="1:12" ht="18.75" customHeight="1">
      <c r="A529" s="24"/>
      <c r="B529" s="24"/>
      <c r="C529" s="24"/>
      <c r="D529" s="24"/>
      <c r="E529" s="25"/>
      <c r="F529" s="26"/>
      <c r="G529" s="26"/>
      <c r="H529" s="26"/>
      <c r="I529" s="26"/>
      <c r="J529" s="26"/>
      <c r="K529" s="26"/>
      <c r="L529" s="27"/>
    </row>
    <row r="530" spans="1:12" ht="18.75" customHeight="1">
      <c r="A530" s="24"/>
      <c r="B530" s="24"/>
      <c r="C530" s="24"/>
      <c r="D530" s="24"/>
      <c r="E530" s="25"/>
      <c r="F530" s="26"/>
      <c r="G530" s="26"/>
      <c r="H530" s="26"/>
      <c r="I530" s="26"/>
      <c r="J530" s="26"/>
      <c r="K530" s="26"/>
      <c r="L530" s="27"/>
    </row>
    <row r="531" spans="1:12" ht="18.75" customHeight="1">
      <c r="A531" s="24"/>
      <c r="B531" s="24"/>
      <c r="C531" s="24"/>
      <c r="D531" s="24"/>
      <c r="E531" s="25"/>
      <c r="F531" s="26"/>
      <c r="G531" s="26"/>
      <c r="H531" s="26"/>
      <c r="I531" s="26"/>
      <c r="J531" s="26"/>
      <c r="K531" s="26"/>
      <c r="L531" s="27"/>
    </row>
    <row r="532" spans="1:12" ht="18.75" customHeight="1">
      <c r="A532" s="24"/>
      <c r="B532" s="24"/>
      <c r="C532" s="24"/>
      <c r="D532" s="24"/>
      <c r="E532" s="25"/>
      <c r="F532" s="26"/>
      <c r="G532" s="26"/>
      <c r="H532" s="26"/>
      <c r="I532" s="26"/>
      <c r="J532" s="26"/>
      <c r="K532" s="26"/>
      <c r="L532" s="27"/>
    </row>
    <row r="533" spans="1:12" ht="18.75" customHeight="1">
      <c r="A533" s="24"/>
      <c r="B533" s="24"/>
      <c r="C533" s="24"/>
      <c r="D533" s="24"/>
      <c r="E533" s="25"/>
      <c r="F533" s="26"/>
      <c r="G533" s="26"/>
      <c r="H533" s="26"/>
      <c r="I533" s="26"/>
      <c r="J533" s="26"/>
      <c r="K533" s="26"/>
      <c r="L533" s="27"/>
    </row>
    <row r="534" spans="1:12" ht="18.75" customHeight="1">
      <c r="A534" s="24"/>
      <c r="B534" s="24"/>
      <c r="C534" s="24"/>
      <c r="D534" s="24"/>
      <c r="E534" s="25"/>
      <c r="F534" s="26"/>
      <c r="G534" s="26"/>
      <c r="H534" s="26"/>
      <c r="I534" s="26"/>
      <c r="J534" s="26"/>
      <c r="K534" s="26"/>
      <c r="L534" s="27"/>
    </row>
    <row r="535" spans="1:12" ht="18.75" customHeight="1">
      <c r="A535" s="24"/>
      <c r="B535" s="24"/>
      <c r="C535" s="24"/>
      <c r="D535" s="24"/>
      <c r="E535" s="25"/>
      <c r="F535" s="26"/>
      <c r="G535" s="26"/>
      <c r="H535" s="26"/>
      <c r="I535" s="26"/>
      <c r="J535" s="26"/>
      <c r="K535" s="26"/>
      <c r="L535" s="27"/>
    </row>
    <row r="536" spans="1:12" ht="18.75" customHeight="1">
      <c r="A536" s="24"/>
      <c r="B536" s="24"/>
      <c r="C536" s="24"/>
      <c r="D536" s="24"/>
      <c r="E536" s="25"/>
      <c r="F536" s="26"/>
      <c r="G536" s="26"/>
      <c r="H536" s="26"/>
      <c r="I536" s="26"/>
      <c r="J536" s="26"/>
      <c r="K536" s="26"/>
      <c r="L536" s="27"/>
    </row>
    <row r="537" spans="1:12" ht="18.75" customHeight="1">
      <c r="A537" s="24"/>
      <c r="B537" s="24"/>
      <c r="C537" s="24"/>
      <c r="D537" s="24"/>
      <c r="E537" s="25"/>
      <c r="F537" s="26"/>
      <c r="G537" s="26"/>
      <c r="H537" s="26"/>
      <c r="I537" s="26"/>
      <c r="J537" s="26"/>
      <c r="K537" s="26"/>
      <c r="L537" s="27"/>
    </row>
    <row r="538" spans="1:12" ht="18.75" customHeight="1">
      <c r="A538" s="24"/>
      <c r="B538" s="24"/>
      <c r="C538" s="24"/>
      <c r="D538" s="24"/>
      <c r="E538" s="25"/>
      <c r="F538" s="26"/>
      <c r="G538" s="26"/>
      <c r="H538" s="26"/>
      <c r="I538" s="26"/>
      <c r="J538" s="26"/>
      <c r="K538" s="26"/>
      <c r="L538" s="27"/>
    </row>
    <row r="539" spans="1:12" ht="18.75" customHeight="1">
      <c r="A539" s="24"/>
      <c r="B539" s="24"/>
      <c r="C539" s="24"/>
      <c r="D539" s="24"/>
      <c r="E539" s="25"/>
      <c r="F539" s="26"/>
      <c r="G539" s="26"/>
      <c r="H539" s="26"/>
      <c r="I539" s="26"/>
      <c r="J539" s="26"/>
      <c r="K539" s="26"/>
      <c r="L539" s="27"/>
    </row>
    <row r="540" spans="1:12" ht="18.75" customHeight="1">
      <c r="A540" s="24"/>
      <c r="B540" s="24"/>
      <c r="C540" s="24"/>
      <c r="D540" s="24"/>
      <c r="E540" s="25"/>
      <c r="F540" s="26"/>
      <c r="G540" s="26"/>
      <c r="H540" s="26"/>
      <c r="I540" s="26"/>
      <c r="J540" s="26"/>
      <c r="K540" s="26"/>
      <c r="L540" s="27"/>
    </row>
    <row r="541" spans="1:12" ht="18.75" customHeight="1">
      <c r="A541" s="24"/>
      <c r="B541" s="24"/>
      <c r="C541" s="24"/>
      <c r="D541" s="24"/>
      <c r="E541" s="25"/>
      <c r="F541" s="26"/>
      <c r="G541" s="26"/>
      <c r="H541" s="26"/>
      <c r="I541" s="26"/>
      <c r="J541" s="26"/>
      <c r="K541" s="26"/>
      <c r="L541" s="27"/>
    </row>
    <row r="542" spans="1:12" ht="18.75" customHeight="1">
      <c r="A542" s="24"/>
      <c r="B542" s="24"/>
      <c r="C542" s="24"/>
      <c r="D542" s="24"/>
      <c r="E542" s="25"/>
      <c r="F542" s="26"/>
      <c r="G542" s="26"/>
      <c r="H542" s="26"/>
      <c r="I542" s="26"/>
      <c r="J542" s="26"/>
      <c r="K542" s="26"/>
      <c r="L542" s="27"/>
    </row>
    <row r="543" spans="1:12" ht="18.75" customHeight="1">
      <c r="A543" s="24"/>
      <c r="B543" s="24"/>
      <c r="C543" s="24"/>
      <c r="D543" s="24"/>
      <c r="E543" s="25"/>
      <c r="F543" s="26"/>
      <c r="G543" s="26"/>
      <c r="H543" s="26"/>
      <c r="I543" s="26"/>
      <c r="J543" s="26"/>
      <c r="K543" s="26"/>
      <c r="L543" s="27"/>
    </row>
    <row r="544" spans="1:12" ht="18.75" customHeight="1">
      <c r="A544" s="24"/>
      <c r="B544" s="24"/>
      <c r="C544" s="24"/>
      <c r="D544" s="24"/>
      <c r="E544" s="25"/>
      <c r="F544" s="26"/>
      <c r="G544" s="26"/>
      <c r="H544" s="26"/>
      <c r="I544" s="26"/>
      <c r="J544" s="26"/>
      <c r="K544" s="26"/>
      <c r="L544" s="27"/>
    </row>
    <row r="545" spans="1:12" ht="18.75" customHeight="1">
      <c r="A545" s="24"/>
      <c r="B545" s="24"/>
      <c r="C545" s="24"/>
      <c r="D545" s="24"/>
      <c r="E545" s="25"/>
      <c r="F545" s="26"/>
      <c r="G545" s="26"/>
      <c r="H545" s="26"/>
      <c r="I545" s="26"/>
      <c r="J545" s="26"/>
      <c r="K545" s="26"/>
      <c r="L545" s="27"/>
    </row>
    <row r="546" spans="1:12" ht="18.75" customHeight="1">
      <c r="A546" s="24"/>
      <c r="B546" s="24"/>
      <c r="C546" s="24"/>
      <c r="D546" s="24"/>
      <c r="E546" s="25"/>
      <c r="F546" s="26"/>
      <c r="G546" s="26"/>
      <c r="H546" s="26"/>
      <c r="I546" s="26"/>
      <c r="J546" s="26"/>
      <c r="K546" s="26"/>
      <c r="L546" s="27"/>
    </row>
    <row r="547" spans="1:12" ht="18.75" customHeight="1">
      <c r="A547" s="24"/>
      <c r="B547" s="24"/>
      <c r="C547" s="24"/>
      <c r="D547" s="24"/>
      <c r="E547" s="25"/>
      <c r="F547" s="26"/>
      <c r="G547" s="26"/>
      <c r="H547" s="26"/>
      <c r="I547" s="26"/>
      <c r="J547" s="26"/>
      <c r="K547" s="26"/>
      <c r="L547" s="27"/>
    </row>
    <row r="548" spans="1:12" ht="18.75" customHeight="1">
      <c r="A548" s="24"/>
      <c r="B548" s="24"/>
      <c r="C548" s="24"/>
      <c r="D548" s="24"/>
      <c r="E548" s="25"/>
      <c r="F548" s="26"/>
      <c r="G548" s="26"/>
      <c r="H548" s="26"/>
      <c r="I548" s="26"/>
      <c r="J548" s="26"/>
      <c r="K548" s="26"/>
      <c r="L548" s="27"/>
    </row>
    <row r="549" spans="1:12" ht="18.75" customHeight="1">
      <c r="A549" s="24"/>
      <c r="B549" s="24"/>
      <c r="C549" s="24"/>
      <c r="D549" s="24"/>
      <c r="E549" s="25"/>
      <c r="F549" s="26"/>
      <c r="G549" s="26"/>
      <c r="H549" s="26"/>
      <c r="I549" s="26"/>
      <c r="J549" s="26"/>
      <c r="K549" s="26"/>
      <c r="L549" s="27"/>
    </row>
    <row r="550" spans="1:12" ht="12.75" customHeight="1">
      <c r="A550" s="28"/>
      <c r="B550" s="28"/>
      <c r="C550" s="28"/>
      <c r="D550" s="28"/>
      <c r="E550" s="25"/>
      <c r="F550" s="29"/>
      <c r="G550" s="27"/>
      <c r="H550" s="27"/>
      <c r="I550" s="27"/>
      <c r="J550" s="27"/>
      <c r="K550" s="27"/>
      <c r="L550" s="27"/>
    </row>
    <row r="551" spans="1:12" ht="12.75" customHeight="1">
      <c r="A551" s="28"/>
      <c r="B551" s="28"/>
      <c r="C551" s="28"/>
      <c r="D551" s="28"/>
      <c r="E551" s="25"/>
      <c r="F551" s="29"/>
      <c r="G551" s="27"/>
      <c r="H551" s="29"/>
      <c r="I551" s="27"/>
      <c r="J551" s="27"/>
      <c r="K551" s="27"/>
      <c r="L551" s="27"/>
    </row>
    <row r="552" spans="1:12" ht="12.75" customHeight="1">
      <c r="A552" s="4"/>
      <c r="B552" s="4"/>
      <c r="C552" s="4"/>
      <c r="D552" s="4"/>
      <c r="E552" s="25"/>
      <c r="F552" s="27"/>
      <c r="G552" s="29"/>
      <c r="H552" s="27"/>
      <c r="I552" s="27"/>
      <c r="J552" s="27"/>
      <c r="K552" s="27"/>
      <c r="L552" s="27"/>
    </row>
  </sheetData>
  <sheetProtection/>
  <mergeCells count="141">
    <mergeCell ref="A405:M405"/>
    <mergeCell ref="A406:M406"/>
    <mergeCell ref="A415:M415"/>
    <mergeCell ref="A416:M416"/>
    <mergeCell ref="A417:M417"/>
    <mergeCell ref="A418:M418"/>
    <mergeCell ref="A460:M460"/>
    <mergeCell ref="A461:M461"/>
    <mergeCell ref="A462:M462"/>
    <mergeCell ref="A463:M463"/>
    <mergeCell ref="A510:M510"/>
    <mergeCell ref="A511:M511"/>
    <mergeCell ref="A512:M512"/>
    <mergeCell ref="A513:M513"/>
    <mergeCell ref="A499:M499"/>
    <mergeCell ref="A517:M517"/>
    <mergeCell ref="A518:M518"/>
    <mergeCell ref="A519:M519"/>
    <mergeCell ref="A306:M306"/>
    <mergeCell ref="A307:M307"/>
    <mergeCell ref="A219:M219"/>
    <mergeCell ref="A220:M220"/>
    <mergeCell ref="A234:M234"/>
    <mergeCell ref="A235:M235"/>
    <mergeCell ref="A236:M236"/>
    <mergeCell ref="A237:M237"/>
    <mergeCell ref="A264:M264"/>
    <mergeCell ref="A272:M272"/>
    <mergeCell ref="A284:M284"/>
    <mergeCell ref="A150:M150"/>
    <mergeCell ref="A151:M151"/>
    <mergeCell ref="A152:M152"/>
    <mergeCell ref="A170:M170"/>
    <mergeCell ref="A171:M171"/>
    <mergeCell ref="A162:M162"/>
    <mergeCell ref="A163:M163"/>
    <mergeCell ref="A164:M164"/>
    <mergeCell ref="A165:M165"/>
    <mergeCell ref="A127:M127"/>
    <mergeCell ref="A128:M128"/>
    <mergeCell ref="A129:M129"/>
    <mergeCell ref="A130:M130"/>
    <mergeCell ref="A138:M138"/>
    <mergeCell ref="A139:M139"/>
    <mergeCell ref="A140:M140"/>
    <mergeCell ref="A141:M141"/>
    <mergeCell ref="A149:M149"/>
    <mergeCell ref="A99:M99"/>
    <mergeCell ref="A106:M106"/>
    <mergeCell ref="A107:M107"/>
    <mergeCell ref="A108:M108"/>
    <mergeCell ref="A109:M109"/>
    <mergeCell ref="A119:M119"/>
    <mergeCell ref="A120:M120"/>
    <mergeCell ref="A121:M121"/>
    <mergeCell ref="A122:M122"/>
    <mergeCell ref="A43:M43"/>
    <mergeCell ref="A50:M50"/>
    <mergeCell ref="A58:M58"/>
    <mergeCell ref="A59:M59"/>
    <mergeCell ref="A60:M60"/>
    <mergeCell ref="A61:M61"/>
    <mergeCell ref="A83:M83"/>
    <mergeCell ref="A84:M84"/>
    <mergeCell ref="A85:M85"/>
    <mergeCell ref="A76:M76"/>
    <mergeCell ref="A77:M77"/>
    <mergeCell ref="A78:M78"/>
    <mergeCell ref="A79:M79"/>
    <mergeCell ref="A1:M1"/>
    <mergeCell ref="A2:M2"/>
    <mergeCell ref="A3:M3"/>
    <mergeCell ref="A4:M4"/>
    <mergeCell ref="A16:M16"/>
    <mergeCell ref="A17:M17"/>
    <mergeCell ref="A18:M18"/>
    <mergeCell ref="A19:M19"/>
    <mergeCell ref="A98:M98"/>
    <mergeCell ref="A86:M86"/>
    <mergeCell ref="A96:M96"/>
    <mergeCell ref="A97:M97"/>
    <mergeCell ref="A68:M68"/>
    <mergeCell ref="A37:M37"/>
    <mergeCell ref="A38:M38"/>
    <mergeCell ref="A39:M39"/>
    <mergeCell ref="A40:M40"/>
    <mergeCell ref="A26:M26"/>
    <mergeCell ref="A27:M27"/>
    <mergeCell ref="A28:M28"/>
    <mergeCell ref="A29:M29"/>
    <mergeCell ref="A65:M65"/>
    <mergeCell ref="A66:M66"/>
    <mergeCell ref="A67:M67"/>
    <mergeCell ref="A180:M180"/>
    <mergeCell ref="A209:M209"/>
    <mergeCell ref="A210:M210"/>
    <mergeCell ref="A211:M211"/>
    <mergeCell ref="A212:M212"/>
    <mergeCell ref="A172:M172"/>
    <mergeCell ref="A173:M173"/>
    <mergeCell ref="A297:M297"/>
    <mergeCell ref="A298:M298"/>
    <mergeCell ref="A245:M245"/>
    <mergeCell ref="A246:M246"/>
    <mergeCell ref="A247:M247"/>
    <mergeCell ref="A177:M177"/>
    <mergeCell ref="A178:M178"/>
    <mergeCell ref="A179:M179"/>
    <mergeCell ref="A188:M188"/>
    <mergeCell ref="A248:M248"/>
    <mergeCell ref="A254:M254"/>
    <mergeCell ref="A255:M255"/>
    <mergeCell ref="A256:M256"/>
    <mergeCell ref="A257:M257"/>
    <mergeCell ref="A199:M199"/>
    <mergeCell ref="A217:M217"/>
    <mergeCell ref="A218:M218"/>
    <mergeCell ref="A520:M520"/>
    <mergeCell ref="A200:M200"/>
    <mergeCell ref="A201:M201"/>
    <mergeCell ref="A202:M202"/>
    <mergeCell ref="A404:M404"/>
    <mergeCell ref="A430:M430"/>
    <mergeCell ref="A431:M431"/>
    <mergeCell ref="A432:M432"/>
    <mergeCell ref="A433:M433"/>
    <mergeCell ref="A453:M453"/>
    <mergeCell ref="A389:M389"/>
    <mergeCell ref="A390:M390"/>
    <mergeCell ref="A300:M300"/>
    <mergeCell ref="A403:M403"/>
    <mergeCell ref="A318:M318"/>
    <mergeCell ref="A323:M323"/>
    <mergeCell ref="A334:M334"/>
    <mergeCell ref="A340:M340"/>
    <mergeCell ref="A363:M363"/>
    <mergeCell ref="A381:M381"/>
    <mergeCell ref="A299:M299"/>
    <mergeCell ref="A387:M387"/>
    <mergeCell ref="A388:M388"/>
    <mergeCell ref="A305:M305"/>
  </mergeCells>
  <printOptions verticalCentered="1"/>
  <pageMargins left="0.2362204724409449" right="0.2362204724409449" top="0.8267716535433072" bottom="0.7480314960629921" header="0.31496062992125984" footer="0.31496062992125984"/>
  <pageSetup horizontalDpi="300" verticalDpi="300" orientation="landscape" scale="66" r:id="rId1"/>
  <headerFooter alignWithMargins="0">
    <oddFooter>&amp;C&amp;12Página &amp;P&amp;"Bookman Old Style,Negrita"&amp;10 &amp;"Arial,Normal"&amp;12&amp;K000000de &amp;N 
&amp;K7030A0 1RA &amp;K000000Quincena de&amp;"Arial,Negrita"&amp;K7030A0 Diciembre &amp;"Arial,Normal"&amp;K000000de &amp;"Arial,Negrita"&amp;K7030A02016&amp;"Arial,Normal"&amp;K000000.</oddFooter>
  </headerFooter>
  <rowBreaks count="57" manualBreakCount="57">
    <brk id="15" max="255" man="1"/>
    <brk id="25" max="255" man="1"/>
    <brk id="36" max="255" man="1"/>
    <brk id="57" max="255" man="1"/>
    <brk id="64" max="255" man="1"/>
    <brk id="36" max="255" man="1"/>
    <brk id="57" max="255" man="1"/>
    <brk id="75" max="255" man="1"/>
    <brk id="82" max="255" man="1"/>
    <brk id="95" max="255" man="1"/>
    <brk id="105" max="255" man="1"/>
    <brk id="118" max="255" man="1"/>
    <brk id="126" max="255" man="1"/>
    <brk id="137" max="255" man="1"/>
    <brk id="148" max="255" man="1"/>
    <brk id="161" max="255" man="1"/>
    <brk id="169" max="255" man="1"/>
    <brk id="176" max="255" man="1"/>
    <brk id="198" max="255" man="1"/>
    <brk id="208" max="255" man="1"/>
    <brk id="216" max="255" man="1"/>
    <brk id="233" max="255" man="1"/>
    <brk id="244" max="255" man="1"/>
    <brk id="253" max="255" man="1"/>
    <brk id="263" max="255" man="1"/>
    <brk id="271" max="255" man="1"/>
    <brk id="283" max="255" man="1"/>
    <brk id="296" max="255" man="1"/>
    <brk id="176" max="255" man="1"/>
    <brk id="198" max="255" man="1"/>
    <brk id="208" max="255" man="1"/>
    <brk id="216" max="255" man="1"/>
    <brk id="233" max="255" man="1"/>
    <brk id="244" max="255" man="1"/>
    <brk id="253" max="255" man="1"/>
    <brk id="263" max="255" man="1"/>
    <brk id="271" max="255" man="1"/>
    <brk id="283" max="255" man="1"/>
    <brk id="304" max="255" man="1"/>
    <brk id="317" max="255" man="1"/>
    <brk id="322" max="255" man="1"/>
    <brk id="333" max="255" man="1"/>
    <brk id="339" max="255" man="1"/>
    <brk id="362" max="255" man="1"/>
    <brk id="380" max="255" man="1"/>
    <brk id="386" max="255" man="1"/>
    <brk id="161" max="255" man="1"/>
    <brk id="402" max="255" man="1"/>
    <brk id="414" max="255" man="1"/>
    <brk id="429" max="255" man="1"/>
    <brk id="452" max="255" man="1"/>
    <brk id="459" max="255" man="1"/>
    <brk id="498" max="255" man="1"/>
    <brk id="509" max="255" man="1"/>
    <brk id="516" max="255" man="1"/>
    <brk id="523" max="255" man="1"/>
    <brk id="55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63"/>
  <sheetViews>
    <sheetView view="pageLayout" zoomScaleNormal="69" workbookViewId="0" topLeftCell="A37">
      <selection activeCell="A38" sqref="A38:IV52"/>
    </sheetView>
  </sheetViews>
  <sheetFormatPr defaultColWidth="11.28125" defaultRowHeight="12.75"/>
  <cols>
    <col min="1" max="1" width="5.8515625" style="3" customWidth="1"/>
    <col min="2" max="2" width="3.8515625" style="3" customWidth="1"/>
    <col min="3" max="4" width="2.421875" style="3" customWidth="1"/>
    <col min="5" max="5" width="27.8515625" style="7" customWidth="1"/>
    <col min="6" max="6" width="19.281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>
      <c r="A1" s="277" t="s">
        <v>10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ht="15">
      <c r="A2" s="277" t="s">
        <v>11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13" ht="15">
      <c r="A3" s="277" t="s">
        <v>524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</row>
    <row r="4" spans="1:13" ht="18">
      <c r="A4" s="278" t="s">
        <v>478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</row>
    <row r="5" spans="1:13" ht="24">
      <c r="A5" s="253" t="s">
        <v>8</v>
      </c>
      <c r="B5" s="253" t="s">
        <v>38</v>
      </c>
      <c r="C5" s="253" t="s">
        <v>31</v>
      </c>
      <c r="D5" s="253" t="s">
        <v>32</v>
      </c>
      <c r="E5" s="48" t="s">
        <v>0</v>
      </c>
      <c r="F5" s="253" t="s">
        <v>1</v>
      </c>
      <c r="G5" s="253" t="s">
        <v>2</v>
      </c>
      <c r="H5" s="253" t="s">
        <v>3</v>
      </c>
      <c r="I5" s="253" t="s">
        <v>4</v>
      </c>
      <c r="J5" s="89" t="s">
        <v>104</v>
      </c>
      <c r="K5" s="243" t="s">
        <v>477</v>
      </c>
      <c r="L5" s="48" t="s">
        <v>5</v>
      </c>
      <c r="M5" s="254" t="s">
        <v>6</v>
      </c>
    </row>
    <row r="6" spans="1:13" ht="36.75" customHeight="1" thickBot="1">
      <c r="A6" s="270" t="s">
        <v>541</v>
      </c>
      <c r="B6" s="5">
        <v>1</v>
      </c>
      <c r="C6" s="5"/>
      <c r="D6" s="5">
        <v>1</v>
      </c>
      <c r="E6" s="262" t="s">
        <v>506</v>
      </c>
      <c r="F6" s="173" t="s">
        <v>500</v>
      </c>
      <c r="G6" s="39">
        <v>2510</v>
      </c>
      <c r="H6" s="39"/>
      <c r="I6" s="36">
        <v>90</v>
      </c>
      <c r="J6" s="36"/>
      <c r="K6" s="36"/>
      <c r="L6" s="36">
        <f aca="true" t="shared" si="0" ref="L6:L13">G6-H6+I6+J6+K6</f>
        <v>2600</v>
      </c>
      <c r="M6" s="6"/>
    </row>
    <row r="7" spans="1:13" ht="26.25" customHeight="1" thickBot="1">
      <c r="A7" s="270" t="s">
        <v>542</v>
      </c>
      <c r="B7" s="5">
        <v>1</v>
      </c>
      <c r="C7" s="5"/>
      <c r="D7" s="5">
        <v>1</v>
      </c>
      <c r="E7" s="244" t="s">
        <v>484</v>
      </c>
      <c r="F7" s="173" t="s">
        <v>479</v>
      </c>
      <c r="G7" s="39">
        <v>1694</v>
      </c>
      <c r="H7" s="39">
        <v>0</v>
      </c>
      <c r="I7" s="36">
        <v>104</v>
      </c>
      <c r="J7" s="36"/>
      <c r="K7" s="36"/>
      <c r="L7" s="36">
        <f t="shared" si="0"/>
        <v>1798</v>
      </c>
      <c r="M7" s="9"/>
    </row>
    <row r="8" spans="1:13" ht="35.25" customHeight="1" thickBot="1">
      <c r="A8" s="270" t="s">
        <v>543</v>
      </c>
      <c r="B8" s="5">
        <v>1</v>
      </c>
      <c r="C8" s="5">
        <v>1</v>
      </c>
      <c r="D8" s="5"/>
      <c r="E8" s="244" t="s">
        <v>522</v>
      </c>
      <c r="F8" s="200" t="s">
        <v>483</v>
      </c>
      <c r="G8" s="39">
        <v>2739</v>
      </c>
      <c r="H8" s="39"/>
      <c r="I8" s="36">
        <v>61</v>
      </c>
      <c r="J8" s="36"/>
      <c r="K8" s="36"/>
      <c r="L8" s="36">
        <f t="shared" si="0"/>
        <v>2800</v>
      </c>
      <c r="M8" s="9"/>
    </row>
    <row r="9" spans="1:13" ht="27.75" customHeight="1" thickBot="1">
      <c r="A9" s="270" t="s">
        <v>544</v>
      </c>
      <c r="B9" s="5">
        <v>1</v>
      </c>
      <c r="C9" s="5">
        <v>1</v>
      </c>
      <c r="D9" s="5"/>
      <c r="E9" s="244" t="s">
        <v>486</v>
      </c>
      <c r="F9" s="173" t="s">
        <v>482</v>
      </c>
      <c r="G9" s="39">
        <v>2739</v>
      </c>
      <c r="H9" s="39"/>
      <c r="I9" s="36">
        <v>61</v>
      </c>
      <c r="J9" s="36"/>
      <c r="K9" s="36"/>
      <c r="L9" s="36">
        <v>2800</v>
      </c>
      <c r="M9" s="9"/>
    </row>
    <row r="10" spans="1:13" ht="34.5" customHeight="1" thickBot="1">
      <c r="A10" s="270" t="s">
        <v>545</v>
      </c>
      <c r="B10" s="5">
        <v>1</v>
      </c>
      <c r="C10" s="5">
        <v>1</v>
      </c>
      <c r="D10" s="5"/>
      <c r="E10" s="244" t="s">
        <v>487</v>
      </c>
      <c r="F10" s="173" t="s">
        <v>481</v>
      </c>
      <c r="G10" s="39">
        <v>5198</v>
      </c>
      <c r="H10" s="39">
        <v>198</v>
      </c>
      <c r="I10" s="36"/>
      <c r="J10" s="36"/>
      <c r="K10" s="36"/>
      <c r="L10" s="36">
        <f t="shared" si="0"/>
        <v>5000</v>
      </c>
      <c r="M10" s="9"/>
    </row>
    <row r="11" spans="1:13" ht="34.5" customHeight="1" thickBot="1">
      <c r="A11" s="270" t="s">
        <v>546</v>
      </c>
      <c r="B11" s="5">
        <v>1</v>
      </c>
      <c r="C11" s="5">
        <v>1</v>
      </c>
      <c r="D11" s="5"/>
      <c r="E11" s="261" t="s">
        <v>504</v>
      </c>
      <c r="F11" s="200" t="s">
        <v>496</v>
      </c>
      <c r="G11" s="39">
        <v>2950</v>
      </c>
      <c r="H11" s="39"/>
      <c r="I11" s="36">
        <v>150</v>
      </c>
      <c r="J11" s="36"/>
      <c r="K11" s="36"/>
      <c r="L11" s="36">
        <f t="shared" si="0"/>
        <v>3100</v>
      </c>
      <c r="M11" s="250"/>
    </row>
    <row r="12" spans="1:13" ht="34.5" customHeight="1" thickBot="1" thickTop="1">
      <c r="A12" s="270" t="s">
        <v>547</v>
      </c>
      <c r="B12" s="5">
        <v>1</v>
      </c>
      <c r="C12" s="5">
        <v>1</v>
      </c>
      <c r="D12" s="5"/>
      <c r="E12" s="249" t="s">
        <v>505</v>
      </c>
      <c r="F12" s="200" t="s">
        <v>497</v>
      </c>
      <c r="G12" s="39">
        <v>2690</v>
      </c>
      <c r="H12" s="39"/>
      <c r="I12" s="36">
        <v>110</v>
      </c>
      <c r="J12" s="36"/>
      <c r="K12" s="36"/>
      <c r="L12" s="36">
        <f t="shared" si="0"/>
        <v>2800</v>
      </c>
      <c r="M12" s="251"/>
    </row>
    <row r="13" spans="1:13" ht="34.5" customHeight="1" thickBot="1">
      <c r="A13" s="270" t="s">
        <v>548</v>
      </c>
      <c r="B13" s="5">
        <v>1</v>
      </c>
      <c r="C13" s="5"/>
      <c r="D13" s="5">
        <v>1</v>
      </c>
      <c r="E13" s="249" t="s">
        <v>516</v>
      </c>
      <c r="F13" s="168" t="s">
        <v>517</v>
      </c>
      <c r="G13" s="39">
        <v>1985</v>
      </c>
      <c r="H13" s="39"/>
      <c r="I13" s="36">
        <v>95</v>
      </c>
      <c r="J13" s="36"/>
      <c r="K13" s="36"/>
      <c r="L13" s="36">
        <f t="shared" si="0"/>
        <v>2080</v>
      </c>
      <c r="M13" s="9"/>
    </row>
    <row r="14" spans="1:13" ht="15.75" thickTop="1">
      <c r="A14" s="116"/>
      <c r="B14" s="122">
        <f>SUM(B6:B13)</f>
        <v>8</v>
      </c>
      <c r="C14" s="122">
        <f>SUM(C6:C12)</f>
        <v>5</v>
      </c>
      <c r="D14" s="122">
        <f>SUM(D6:D10)</f>
        <v>2</v>
      </c>
      <c r="E14" s="123"/>
      <c r="F14" s="122" t="s">
        <v>7</v>
      </c>
      <c r="G14" s="132">
        <f>SUM(G6:G13)</f>
        <v>22505</v>
      </c>
      <c r="H14" s="132">
        <f>SUM(H6:H12)</f>
        <v>198</v>
      </c>
      <c r="I14" s="132">
        <f>SUM(I6:I13)</f>
        <v>671</v>
      </c>
      <c r="J14" s="132">
        <f>SUM(J6:J10)</f>
        <v>0</v>
      </c>
      <c r="K14" s="132">
        <f>SUM(K6:K10)</f>
        <v>0</v>
      </c>
      <c r="L14" s="132">
        <f>SUM(L6:L13)</f>
        <v>22978</v>
      </c>
      <c r="M14" s="125"/>
    </row>
    <row r="15" spans="1:13" ht="15">
      <c r="A15" s="5"/>
      <c r="B15" s="255"/>
      <c r="C15" s="255"/>
      <c r="D15" s="255"/>
      <c r="E15" s="247"/>
      <c r="F15" s="255"/>
      <c r="G15" s="53"/>
      <c r="H15" s="53"/>
      <c r="I15" s="53"/>
      <c r="J15" s="53"/>
      <c r="K15" s="53"/>
      <c r="L15" s="53"/>
      <c r="M15" s="248"/>
    </row>
    <row r="16" spans="1:13" ht="15">
      <c r="A16" s="5"/>
      <c r="B16" s="246"/>
      <c r="C16" s="246"/>
      <c r="D16" s="246"/>
      <c r="E16" s="247"/>
      <c r="F16" s="246"/>
      <c r="G16" s="53"/>
      <c r="H16" s="53"/>
      <c r="I16" s="53"/>
      <c r="J16" s="53"/>
      <c r="K16" s="53"/>
      <c r="L16" s="53"/>
      <c r="M16" s="248"/>
    </row>
    <row r="17" spans="1:13" ht="15">
      <c r="A17" s="5"/>
      <c r="B17" s="246"/>
      <c r="C17" s="246"/>
      <c r="D17" s="246"/>
      <c r="E17" s="247"/>
      <c r="F17" s="246"/>
      <c r="G17" s="53"/>
      <c r="H17" s="53"/>
      <c r="I17" s="53"/>
      <c r="J17" s="53"/>
      <c r="K17" s="53"/>
      <c r="L17" s="53"/>
      <c r="M17" s="248"/>
    </row>
    <row r="18" spans="1:13" ht="15">
      <c r="A18" s="5"/>
      <c r="B18" s="246"/>
      <c r="C18" s="246"/>
      <c r="D18" s="246"/>
      <c r="E18" s="247"/>
      <c r="F18" s="246"/>
      <c r="G18" s="53"/>
      <c r="H18" s="53"/>
      <c r="I18" s="53"/>
      <c r="J18" s="53"/>
      <c r="K18" s="53"/>
      <c r="L18" s="53"/>
      <c r="M18" s="248"/>
    </row>
    <row r="19" spans="1:13" ht="15">
      <c r="A19" s="5"/>
      <c r="B19" s="246"/>
      <c r="C19" s="246"/>
      <c r="D19" s="246"/>
      <c r="E19" s="247"/>
      <c r="F19" s="246"/>
      <c r="G19" s="53"/>
      <c r="H19" s="53"/>
      <c r="I19" s="53"/>
      <c r="J19" s="53"/>
      <c r="K19" s="53"/>
      <c r="L19" s="53"/>
      <c r="M19" s="248"/>
    </row>
    <row r="20" spans="1:13" ht="15">
      <c r="A20" s="5"/>
      <c r="B20" s="246"/>
      <c r="C20" s="246"/>
      <c r="D20" s="246"/>
      <c r="E20" s="247"/>
      <c r="F20" s="246"/>
      <c r="G20" s="53"/>
      <c r="H20" s="53"/>
      <c r="I20" s="53"/>
      <c r="J20" s="53"/>
      <c r="K20" s="53"/>
      <c r="L20" s="53"/>
      <c r="M20" s="248"/>
    </row>
    <row r="21" spans="1:13" ht="15">
      <c r="A21" s="5"/>
      <c r="B21" s="246"/>
      <c r="C21" s="246"/>
      <c r="D21" s="246"/>
      <c r="E21" s="247"/>
      <c r="F21" s="246"/>
      <c r="G21" s="53"/>
      <c r="H21" s="53"/>
      <c r="I21" s="53"/>
      <c r="J21" s="53"/>
      <c r="K21" s="53"/>
      <c r="L21" s="53"/>
      <c r="M21" s="248"/>
    </row>
    <row r="22" spans="1:13" ht="15">
      <c r="A22" s="5"/>
      <c r="B22" s="246"/>
      <c r="C22" s="246"/>
      <c r="D22" s="246"/>
      <c r="E22" s="247"/>
      <c r="F22" s="246"/>
      <c r="G22" s="53"/>
      <c r="H22" s="53"/>
      <c r="I22" s="53"/>
      <c r="J22" s="53"/>
      <c r="K22" s="53"/>
      <c r="L22" s="53"/>
      <c r="M22" s="248"/>
    </row>
    <row r="23" spans="1:13" ht="15">
      <c r="A23" s="5"/>
      <c r="B23" s="246"/>
      <c r="C23" s="246"/>
      <c r="D23" s="246"/>
      <c r="E23" s="247"/>
      <c r="F23" s="246"/>
      <c r="G23" s="53"/>
      <c r="H23" s="53"/>
      <c r="I23" s="53"/>
      <c r="J23" s="53"/>
      <c r="K23" s="53"/>
      <c r="L23" s="53"/>
      <c r="M23" s="248"/>
    </row>
    <row r="24" spans="1:13" ht="15">
      <c r="A24" s="5"/>
      <c r="B24" s="246"/>
      <c r="C24" s="246"/>
      <c r="D24" s="246"/>
      <c r="E24" s="247"/>
      <c r="F24" s="246"/>
      <c r="G24" s="53"/>
      <c r="H24" s="53"/>
      <c r="I24" s="53"/>
      <c r="J24" s="53"/>
      <c r="K24" s="53"/>
      <c r="L24" s="53"/>
      <c r="M24" s="248"/>
    </row>
    <row r="25" spans="1:13" ht="15">
      <c r="A25" s="5"/>
      <c r="B25" s="246"/>
      <c r="C25" s="246"/>
      <c r="D25" s="246"/>
      <c r="E25" s="247"/>
      <c r="F25" s="246"/>
      <c r="G25" s="53"/>
      <c r="H25" s="53"/>
      <c r="I25" s="53"/>
      <c r="J25" s="53"/>
      <c r="K25" s="53"/>
      <c r="L25" s="53"/>
      <c r="M25" s="248"/>
    </row>
    <row r="26" spans="1:13" ht="15">
      <c r="A26" s="5"/>
      <c r="B26" s="246"/>
      <c r="C26" s="246"/>
      <c r="D26" s="246"/>
      <c r="E26" s="247"/>
      <c r="F26" s="246"/>
      <c r="G26" s="53"/>
      <c r="H26" s="53"/>
      <c r="I26" s="53"/>
      <c r="J26" s="53"/>
      <c r="K26" s="53"/>
      <c r="L26" s="53"/>
      <c r="M26" s="248"/>
    </row>
    <row r="27" spans="1:13" ht="15">
      <c r="A27" s="5"/>
      <c r="B27" s="246"/>
      <c r="C27" s="246"/>
      <c r="D27" s="246"/>
      <c r="E27" s="247"/>
      <c r="F27" s="246"/>
      <c r="G27" s="53"/>
      <c r="H27" s="53"/>
      <c r="I27" s="53"/>
      <c r="J27" s="53"/>
      <c r="K27" s="53"/>
      <c r="L27" s="53"/>
      <c r="M27" s="248"/>
    </row>
    <row r="28" spans="1:13" ht="15">
      <c r="A28" s="5"/>
      <c r="B28" s="246"/>
      <c r="C28" s="246"/>
      <c r="D28" s="246"/>
      <c r="E28" s="247"/>
      <c r="F28" s="246"/>
      <c r="G28" s="53"/>
      <c r="H28" s="53"/>
      <c r="I28" s="53"/>
      <c r="J28" s="53"/>
      <c r="K28" s="53"/>
      <c r="L28" s="53"/>
      <c r="M28" s="248"/>
    </row>
    <row r="29" spans="1:13" ht="15">
      <c r="A29" s="5"/>
      <c r="B29" s="246"/>
      <c r="C29" s="246"/>
      <c r="D29" s="246"/>
      <c r="E29" s="247"/>
      <c r="F29" s="246"/>
      <c r="G29" s="53"/>
      <c r="H29" s="53"/>
      <c r="I29" s="53"/>
      <c r="J29" s="53"/>
      <c r="K29" s="53"/>
      <c r="L29" s="53"/>
      <c r="M29" s="248"/>
    </row>
    <row r="30" spans="1:13" ht="15">
      <c r="A30" s="5"/>
      <c r="B30" s="246"/>
      <c r="C30" s="246"/>
      <c r="D30" s="246"/>
      <c r="E30" s="247"/>
      <c r="F30" s="246"/>
      <c r="G30" s="53"/>
      <c r="H30" s="53"/>
      <c r="I30" s="53"/>
      <c r="J30" s="53"/>
      <c r="K30" s="53"/>
      <c r="L30" s="53"/>
      <c r="M30" s="248"/>
    </row>
    <row r="31" spans="1:13" ht="15">
      <c r="A31" s="5"/>
      <c r="B31" s="246"/>
      <c r="C31" s="246"/>
      <c r="D31" s="246"/>
      <c r="E31" s="247"/>
      <c r="F31" s="246"/>
      <c r="G31" s="53"/>
      <c r="H31" s="53"/>
      <c r="I31" s="53"/>
      <c r="J31" s="53"/>
      <c r="K31" s="53"/>
      <c r="L31" s="53"/>
      <c r="M31" s="248"/>
    </row>
    <row r="32" spans="1:13" ht="15">
      <c r="A32" s="5"/>
      <c r="B32" s="246"/>
      <c r="C32" s="246"/>
      <c r="D32" s="246"/>
      <c r="E32" s="247"/>
      <c r="F32" s="246"/>
      <c r="G32" s="53"/>
      <c r="H32" s="53"/>
      <c r="I32" s="53"/>
      <c r="J32" s="53"/>
      <c r="K32" s="53"/>
      <c r="L32" s="53"/>
      <c r="M32" s="248"/>
    </row>
    <row r="33" spans="1:13" ht="15">
      <c r="A33" s="5"/>
      <c r="B33" s="246"/>
      <c r="C33" s="246"/>
      <c r="D33" s="246"/>
      <c r="E33" s="247"/>
      <c r="F33" s="246"/>
      <c r="G33" s="53"/>
      <c r="H33" s="53"/>
      <c r="I33" s="53"/>
      <c r="J33" s="53"/>
      <c r="K33" s="53"/>
      <c r="L33" s="53"/>
      <c r="M33" s="248"/>
    </row>
    <row r="34" spans="1:13" ht="15">
      <c r="A34" s="5"/>
      <c r="B34" s="246"/>
      <c r="C34" s="246"/>
      <c r="D34" s="246"/>
      <c r="E34" s="247"/>
      <c r="F34" s="246"/>
      <c r="G34" s="53"/>
      <c r="H34" s="53"/>
      <c r="I34" s="53"/>
      <c r="J34" s="53"/>
      <c r="K34" s="53"/>
      <c r="L34" s="53"/>
      <c r="M34" s="248"/>
    </row>
    <row r="35" spans="1:13" ht="15">
      <c r="A35" s="5"/>
      <c r="B35" s="246"/>
      <c r="C35" s="246"/>
      <c r="D35" s="246"/>
      <c r="E35" s="247"/>
      <c r="F35" s="246"/>
      <c r="G35" s="53"/>
      <c r="H35" s="53"/>
      <c r="I35" s="53"/>
      <c r="J35" s="53"/>
      <c r="K35" s="53"/>
      <c r="L35" s="53"/>
      <c r="M35" s="248"/>
    </row>
    <row r="36" spans="1:13" ht="15">
      <c r="A36" s="5"/>
      <c r="B36" s="246"/>
      <c r="C36" s="246"/>
      <c r="D36" s="246"/>
      <c r="E36" s="247"/>
      <c r="F36" s="246"/>
      <c r="G36" s="53"/>
      <c r="H36" s="53"/>
      <c r="I36" s="53"/>
      <c r="J36" s="53"/>
      <c r="K36" s="53"/>
      <c r="L36" s="53"/>
      <c r="M36" s="248"/>
    </row>
    <row r="37" spans="1:13" ht="15">
      <c r="A37" s="5"/>
      <c r="B37" s="246"/>
      <c r="C37" s="246"/>
      <c r="D37" s="246"/>
      <c r="E37" s="247"/>
      <c r="F37" s="246"/>
      <c r="G37" s="53"/>
      <c r="H37" s="53"/>
      <c r="I37" s="53"/>
      <c r="J37" s="53"/>
      <c r="K37" s="53"/>
      <c r="L37" s="53"/>
      <c r="M37" s="248"/>
    </row>
    <row r="38" spans="1:12" ht="15">
      <c r="A38" s="24"/>
      <c r="B38" s="24"/>
      <c r="C38" s="24"/>
      <c r="D38" s="24"/>
      <c r="E38" s="25"/>
      <c r="F38" s="26"/>
      <c r="G38" s="26"/>
      <c r="I38" s="26"/>
      <c r="J38" s="26"/>
      <c r="K38" s="26"/>
      <c r="L38" s="27"/>
    </row>
    <row r="39" spans="1:12" ht="15">
      <c r="A39" s="24"/>
      <c r="B39" s="24"/>
      <c r="C39" s="24"/>
      <c r="D39" s="24"/>
      <c r="E39" s="25"/>
      <c r="F39" s="26"/>
      <c r="G39" s="26"/>
      <c r="H39" s="26"/>
      <c r="I39" s="26"/>
      <c r="J39" s="26"/>
      <c r="K39" s="26"/>
      <c r="L39" s="27"/>
    </row>
    <row r="40" spans="1:12" ht="15">
      <c r="A40" s="24"/>
      <c r="B40" s="24"/>
      <c r="C40" s="24"/>
      <c r="D40" s="24"/>
      <c r="E40" s="25"/>
      <c r="F40" s="26"/>
      <c r="G40" s="26"/>
      <c r="H40" s="26"/>
      <c r="I40" s="26"/>
      <c r="J40" s="26"/>
      <c r="K40" s="26"/>
      <c r="L40" s="27"/>
    </row>
    <row r="41" spans="1:12" ht="15">
      <c r="A41" s="24"/>
      <c r="B41" s="24"/>
      <c r="C41" s="24"/>
      <c r="D41" s="24"/>
      <c r="E41" s="25"/>
      <c r="F41" s="26"/>
      <c r="G41" s="26"/>
      <c r="H41" s="26"/>
      <c r="I41" s="26"/>
      <c r="J41" s="26"/>
      <c r="K41" s="26"/>
      <c r="L41" s="27"/>
    </row>
    <row r="42" spans="1:12" ht="15">
      <c r="A42" s="24"/>
      <c r="B42" s="24"/>
      <c r="C42" s="24"/>
      <c r="D42" s="24"/>
      <c r="E42" s="25"/>
      <c r="F42" s="26"/>
      <c r="G42" s="26"/>
      <c r="H42" s="26"/>
      <c r="I42" s="26"/>
      <c r="J42" s="26"/>
      <c r="K42" s="26"/>
      <c r="L42" s="27"/>
    </row>
    <row r="43" spans="1:12" ht="15">
      <c r="A43" s="24"/>
      <c r="B43" s="24"/>
      <c r="C43" s="24"/>
      <c r="D43" s="24"/>
      <c r="E43" s="25"/>
      <c r="F43" s="26"/>
      <c r="G43" s="26"/>
      <c r="H43" s="26"/>
      <c r="I43" s="26"/>
      <c r="J43" s="26"/>
      <c r="K43" s="26"/>
      <c r="L43" s="27"/>
    </row>
    <row r="44" spans="1:12" ht="15">
      <c r="A44" s="24"/>
      <c r="B44" s="24"/>
      <c r="C44" s="24"/>
      <c r="D44" s="24"/>
      <c r="E44" s="25"/>
      <c r="F44" s="26"/>
      <c r="G44" s="26"/>
      <c r="H44" s="26"/>
      <c r="I44" s="26"/>
      <c r="J44" s="26"/>
      <c r="K44" s="26"/>
      <c r="L44" s="27"/>
    </row>
    <row r="45" spans="1:12" ht="15">
      <c r="A45" s="24"/>
      <c r="B45" s="24"/>
      <c r="C45" s="24"/>
      <c r="D45" s="24"/>
      <c r="E45" s="25"/>
      <c r="F45" s="26"/>
      <c r="G45" s="26"/>
      <c r="H45" s="26"/>
      <c r="I45" s="26"/>
      <c r="J45" s="26"/>
      <c r="K45" s="26"/>
      <c r="L45" s="27"/>
    </row>
    <row r="46" spans="1:12" ht="15">
      <c r="A46" s="24"/>
      <c r="B46" s="24"/>
      <c r="C46" s="24"/>
      <c r="D46" s="24"/>
      <c r="E46" s="25"/>
      <c r="F46" s="26"/>
      <c r="G46" s="26"/>
      <c r="H46" s="26"/>
      <c r="I46" s="26"/>
      <c r="J46" s="26"/>
      <c r="K46" s="26"/>
      <c r="L46" s="27"/>
    </row>
    <row r="47" spans="1:12" ht="15">
      <c r="A47" s="24"/>
      <c r="B47" s="24"/>
      <c r="C47" s="24"/>
      <c r="D47" s="24"/>
      <c r="E47" s="25"/>
      <c r="F47" s="26"/>
      <c r="G47" s="26"/>
      <c r="H47" s="26"/>
      <c r="I47" s="26"/>
      <c r="J47" s="26"/>
      <c r="K47" s="26"/>
      <c r="L47" s="27"/>
    </row>
    <row r="48" spans="1:12" ht="15">
      <c r="A48" s="24"/>
      <c r="B48" s="24"/>
      <c r="C48" s="24"/>
      <c r="D48" s="24"/>
      <c r="E48" s="25"/>
      <c r="F48" s="26"/>
      <c r="G48" s="26"/>
      <c r="H48" s="26"/>
      <c r="I48" s="26"/>
      <c r="J48" s="26"/>
      <c r="K48" s="26"/>
      <c r="L48" s="27"/>
    </row>
    <row r="49" spans="1:12" ht="15">
      <c r="A49" s="24"/>
      <c r="B49" s="24"/>
      <c r="C49" s="24"/>
      <c r="D49" s="24"/>
      <c r="E49" s="25"/>
      <c r="F49" s="26"/>
      <c r="G49" s="26"/>
      <c r="H49" s="26"/>
      <c r="I49" s="26"/>
      <c r="J49" s="26"/>
      <c r="K49" s="26"/>
      <c r="L49" s="27"/>
    </row>
    <row r="50" spans="1:12" ht="15">
      <c r="A50" s="24"/>
      <c r="B50" s="24"/>
      <c r="C50" s="24"/>
      <c r="D50" s="24"/>
      <c r="E50" s="25"/>
      <c r="F50" s="26"/>
      <c r="G50" s="26"/>
      <c r="H50" s="26"/>
      <c r="I50" s="26"/>
      <c r="J50" s="26"/>
      <c r="K50" s="26"/>
      <c r="L50" s="27"/>
    </row>
    <row r="51" spans="1:12" ht="15">
      <c r="A51" s="24"/>
      <c r="B51" s="24"/>
      <c r="C51" s="24"/>
      <c r="D51" s="24"/>
      <c r="E51" s="25"/>
      <c r="F51" s="26"/>
      <c r="G51" s="26"/>
      <c r="H51" s="26"/>
      <c r="I51" s="26"/>
      <c r="J51" s="26"/>
      <c r="K51" s="26"/>
      <c r="L51" s="27"/>
    </row>
    <row r="52" spans="1:12" ht="15">
      <c r="A52" s="24"/>
      <c r="B52" s="24"/>
      <c r="C52" s="24"/>
      <c r="D52" s="24"/>
      <c r="E52" s="25"/>
      <c r="F52" s="26"/>
      <c r="G52" s="26"/>
      <c r="H52" s="26"/>
      <c r="I52" s="26"/>
      <c r="J52" s="26"/>
      <c r="K52" s="26"/>
      <c r="L52" s="27"/>
    </row>
    <row r="53" spans="1:12" ht="15">
      <c r="A53" s="24"/>
      <c r="B53" s="24"/>
      <c r="C53" s="24"/>
      <c r="D53" s="24"/>
      <c r="E53" s="25"/>
      <c r="F53" s="26"/>
      <c r="G53" s="26"/>
      <c r="H53" s="26"/>
      <c r="I53" s="26"/>
      <c r="J53" s="26"/>
      <c r="K53" s="26"/>
      <c r="L53" s="27"/>
    </row>
    <row r="54" spans="1:12" ht="15">
      <c r="A54" s="24"/>
      <c r="B54" s="24"/>
      <c r="C54" s="24"/>
      <c r="D54" s="24"/>
      <c r="E54" s="25"/>
      <c r="F54" s="26"/>
      <c r="G54" s="26"/>
      <c r="H54" s="26"/>
      <c r="I54" s="26"/>
      <c r="J54" s="26"/>
      <c r="K54" s="26"/>
      <c r="L54" s="27"/>
    </row>
    <row r="55" spans="1:12" ht="15">
      <c r="A55" s="24"/>
      <c r="B55" s="24"/>
      <c r="C55" s="24"/>
      <c r="D55" s="24"/>
      <c r="E55" s="25"/>
      <c r="F55" s="26"/>
      <c r="G55" s="26"/>
      <c r="H55" s="26"/>
      <c r="I55" s="26"/>
      <c r="J55" s="26"/>
      <c r="K55" s="26"/>
      <c r="L55" s="27"/>
    </row>
    <row r="56" spans="1:12" ht="15">
      <c r="A56" s="24"/>
      <c r="B56" s="24"/>
      <c r="C56" s="24"/>
      <c r="D56" s="24"/>
      <c r="E56" s="25"/>
      <c r="F56" s="26"/>
      <c r="G56" s="26"/>
      <c r="H56" s="26"/>
      <c r="I56" s="26"/>
      <c r="J56" s="26"/>
      <c r="K56" s="26"/>
      <c r="L56" s="27"/>
    </row>
    <row r="57" spans="1:12" ht="15">
      <c r="A57" s="24"/>
      <c r="B57" s="24"/>
      <c r="C57" s="24"/>
      <c r="D57" s="24"/>
      <c r="E57" s="25"/>
      <c r="F57" s="26"/>
      <c r="G57" s="26"/>
      <c r="H57" s="26"/>
      <c r="I57" s="26"/>
      <c r="J57" s="26"/>
      <c r="K57" s="26"/>
      <c r="L57" s="27"/>
    </row>
    <row r="58" spans="1:12" ht="15">
      <c r="A58" s="24"/>
      <c r="B58" s="24"/>
      <c r="C58" s="24"/>
      <c r="D58" s="24"/>
      <c r="E58" s="25"/>
      <c r="F58" s="26"/>
      <c r="G58" s="26"/>
      <c r="H58" s="26"/>
      <c r="I58" s="26"/>
      <c r="J58" s="26"/>
      <c r="K58" s="26"/>
      <c r="L58" s="27"/>
    </row>
    <row r="59" spans="1:12" ht="15">
      <c r="A59" s="24"/>
      <c r="B59" s="24"/>
      <c r="C59" s="24"/>
      <c r="D59" s="24"/>
      <c r="E59" s="25"/>
      <c r="F59" s="26"/>
      <c r="G59" s="26"/>
      <c r="H59" s="26"/>
      <c r="I59" s="26"/>
      <c r="J59" s="26"/>
      <c r="K59" s="26"/>
      <c r="L59" s="27"/>
    </row>
    <row r="60" spans="1:12" ht="15">
      <c r="A60" s="24"/>
      <c r="B60" s="24"/>
      <c r="C60" s="24"/>
      <c r="D60" s="24"/>
      <c r="E60" s="25"/>
      <c r="F60" s="26"/>
      <c r="G60" s="26"/>
      <c r="H60" s="26"/>
      <c r="I60" s="26"/>
      <c r="J60" s="26"/>
      <c r="K60" s="26"/>
      <c r="L60" s="27"/>
    </row>
    <row r="61" spans="1:12" ht="15">
      <c r="A61" s="28"/>
      <c r="B61" s="28"/>
      <c r="C61" s="28"/>
      <c r="D61" s="28"/>
      <c r="E61" s="25"/>
      <c r="F61" s="29"/>
      <c r="G61" s="27"/>
      <c r="H61" s="27"/>
      <c r="I61" s="27"/>
      <c r="J61" s="27"/>
      <c r="K61" s="27"/>
      <c r="L61" s="27"/>
    </row>
    <row r="62" spans="1:12" ht="15">
      <c r="A62" s="28"/>
      <c r="B62" s="28"/>
      <c r="C62" s="28"/>
      <c r="D62" s="28"/>
      <c r="E62" s="25"/>
      <c r="F62" s="29"/>
      <c r="G62" s="27"/>
      <c r="H62" s="29"/>
      <c r="I62" s="27"/>
      <c r="J62" s="27"/>
      <c r="K62" s="27"/>
      <c r="L62" s="27"/>
    </row>
    <row r="63" spans="1:12" ht="15">
      <c r="A63" s="4"/>
      <c r="B63" s="4"/>
      <c r="C63" s="4"/>
      <c r="D63" s="4"/>
      <c r="E63" s="25"/>
      <c r="F63" s="27"/>
      <c r="G63" s="29"/>
      <c r="H63" s="27"/>
      <c r="I63" s="27"/>
      <c r="J63" s="27"/>
      <c r="K63" s="27"/>
      <c r="L63" s="27"/>
    </row>
  </sheetData>
  <sheetProtection/>
  <mergeCells count="4">
    <mergeCell ref="A1:M1"/>
    <mergeCell ref="A2:M2"/>
    <mergeCell ref="A3:M3"/>
    <mergeCell ref="A4:M4"/>
  </mergeCells>
  <printOptions/>
  <pageMargins left="0.2362204724409449" right="0.2362204724409449" top="0.9448818897637796" bottom="0.7480314960629921" header="0.31496062992125984" footer="0.31496062992125984"/>
  <pageSetup horizontalDpi="600" verticalDpi="600" orientation="landscape" paperSize="9" scale="70" r:id="rId1"/>
  <headerFooter>
    <oddFooter>&amp;C&amp;"Arial,Negrita"&amp;K7030A01ra&amp;"Arial,Normal"&amp;K000000 Quincena de&amp;K07-023 Diciembr&amp;K07-045e&amp;K7030A0 &amp;K0000002016&amp;R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M40"/>
  <sheetViews>
    <sheetView view="pageLayout" zoomScaleNormal="80" workbookViewId="0" topLeftCell="A3">
      <selection activeCell="A18" sqref="A18:IV35"/>
    </sheetView>
  </sheetViews>
  <sheetFormatPr defaultColWidth="11.421875" defaultRowHeight="12.75"/>
  <cols>
    <col min="1" max="1" width="6.8515625" style="0" customWidth="1"/>
    <col min="2" max="2" width="5.28125" style="0" customWidth="1"/>
    <col min="3" max="3" width="5.140625" style="0" customWidth="1"/>
    <col min="4" max="4" width="5.00390625" style="0" customWidth="1"/>
    <col min="5" max="5" width="29.28125" style="0" customWidth="1"/>
    <col min="6" max="6" width="20.421875" style="0" customWidth="1"/>
    <col min="7" max="7" width="13.140625" style="0" customWidth="1"/>
    <col min="8" max="8" width="13.28125" style="0" customWidth="1"/>
    <col min="12" max="12" width="14.140625" style="0" customWidth="1"/>
    <col min="13" max="13" width="23.421875" style="0" customWidth="1"/>
  </cols>
  <sheetData>
    <row r="2" spans="1:13" ht="12.75">
      <c r="A2" s="277" t="s">
        <v>10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13" ht="12.75">
      <c r="A3" s="277" t="s">
        <v>11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</row>
    <row r="4" spans="1:13" ht="12.75">
      <c r="A4" s="277" t="s">
        <v>529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</row>
    <row r="5" spans="1:13" ht="18">
      <c r="A5" s="278" t="s">
        <v>478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</row>
    <row r="6" spans="1:13" ht="25.5">
      <c r="A6" s="253" t="s">
        <v>8</v>
      </c>
      <c r="B6" s="253" t="s">
        <v>38</v>
      </c>
      <c r="C6" s="253" t="s">
        <v>31</v>
      </c>
      <c r="D6" s="253" t="s">
        <v>32</v>
      </c>
      <c r="E6" s="48" t="s">
        <v>0</v>
      </c>
      <c r="F6" s="253" t="s">
        <v>1</v>
      </c>
      <c r="G6" s="253" t="s">
        <v>2</v>
      </c>
      <c r="H6" s="253" t="s">
        <v>3</v>
      </c>
      <c r="I6" s="253" t="s">
        <v>4</v>
      </c>
      <c r="J6" s="201" t="s">
        <v>104</v>
      </c>
      <c r="K6" s="243" t="s">
        <v>477</v>
      </c>
      <c r="L6" s="48" t="s">
        <v>5</v>
      </c>
      <c r="M6" s="256" t="s">
        <v>6</v>
      </c>
    </row>
    <row r="7" spans="1:13" ht="32.25" customHeight="1" thickBot="1">
      <c r="A7" s="270" t="s">
        <v>533</v>
      </c>
      <c r="B7" s="5">
        <v>1</v>
      </c>
      <c r="C7" s="5">
        <v>1</v>
      </c>
      <c r="D7" s="5"/>
      <c r="E7" s="249"/>
      <c r="F7" s="173" t="s">
        <v>498</v>
      </c>
      <c r="G7" s="39">
        <v>3810</v>
      </c>
      <c r="H7" s="39">
        <v>0</v>
      </c>
      <c r="I7" s="36">
        <v>90</v>
      </c>
      <c r="J7" s="36"/>
      <c r="K7" s="36"/>
      <c r="L7" s="36">
        <f>G7-H7+I7+J7+K7</f>
        <v>3900</v>
      </c>
      <c r="M7" s="6"/>
    </row>
    <row r="8" spans="1:13" ht="32.25" customHeight="1" thickBot="1">
      <c r="A8" s="270" t="s">
        <v>534</v>
      </c>
      <c r="B8" s="5">
        <v>1</v>
      </c>
      <c r="C8" s="5">
        <v>1</v>
      </c>
      <c r="D8" s="5"/>
      <c r="E8" s="269" t="s">
        <v>485</v>
      </c>
      <c r="F8" s="173" t="s">
        <v>480</v>
      </c>
      <c r="G8" s="39">
        <v>1771</v>
      </c>
      <c r="H8" s="39"/>
      <c r="I8" s="36">
        <v>119</v>
      </c>
      <c r="J8" s="36"/>
      <c r="K8" s="36"/>
      <c r="L8" s="36">
        <f>G8-H8+I8+J8+K8</f>
        <v>1890</v>
      </c>
      <c r="M8" s="6"/>
    </row>
    <row r="9" spans="1:13" ht="32.25" customHeight="1" thickBot="1">
      <c r="A9" s="270" t="s">
        <v>535</v>
      </c>
      <c r="B9" s="5">
        <v>1</v>
      </c>
      <c r="C9" s="5">
        <v>1</v>
      </c>
      <c r="D9" s="5"/>
      <c r="E9" s="259"/>
      <c r="F9" s="173" t="s">
        <v>498</v>
      </c>
      <c r="G9" s="39">
        <v>3810</v>
      </c>
      <c r="H9" s="39"/>
      <c r="I9" s="36">
        <v>90</v>
      </c>
      <c r="J9" s="36"/>
      <c r="K9" s="36"/>
      <c r="L9" s="36">
        <f>G9-H9+I9</f>
        <v>3900</v>
      </c>
      <c r="M9" s="9"/>
    </row>
    <row r="10" spans="1:13" ht="32.25" customHeight="1" thickBot="1">
      <c r="A10" s="270" t="s">
        <v>536</v>
      </c>
      <c r="B10" s="5">
        <v>1</v>
      </c>
      <c r="C10" s="5">
        <v>1</v>
      </c>
      <c r="D10" s="5"/>
      <c r="E10" s="259"/>
      <c r="F10" s="173" t="s">
        <v>498</v>
      </c>
      <c r="G10" s="39">
        <v>3810</v>
      </c>
      <c r="H10" s="39"/>
      <c r="I10" s="36">
        <v>90</v>
      </c>
      <c r="J10" s="36"/>
      <c r="K10" s="36"/>
      <c r="L10" s="36">
        <f>G10-H10+I10</f>
        <v>3900</v>
      </c>
      <c r="M10" s="9"/>
    </row>
    <row r="11" spans="1:13" ht="32.25" customHeight="1" thickBot="1">
      <c r="A11" s="270" t="s">
        <v>537</v>
      </c>
      <c r="B11" s="5">
        <v>1</v>
      </c>
      <c r="C11" s="5">
        <v>1</v>
      </c>
      <c r="D11" s="5"/>
      <c r="E11" s="244"/>
      <c r="F11" s="173" t="s">
        <v>498</v>
      </c>
      <c r="G11" s="39">
        <v>3810</v>
      </c>
      <c r="H11" s="39"/>
      <c r="I11" s="36">
        <v>90</v>
      </c>
      <c r="J11" s="36"/>
      <c r="K11" s="36"/>
      <c r="L11" s="36">
        <f>G11-H11+I11</f>
        <v>3900</v>
      </c>
      <c r="M11" s="9"/>
    </row>
    <row r="12" spans="1:13" ht="32.25" customHeight="1" thickBot="1">
      <c r="A12" s="270" t="s">
        <v>538</v>
      </c>
      <c r="B12" s="5">
        <v>1</v>
      </c>
      <c r="C12" s="5">
        <v>1</v>
      </c>
      <c r="D12" s="5"/>
      <c r="E12" s="244"/>
      <c r="F12" s="173" t="s">
        <v>498</v>
      </c>
      <c r="G12" s="39">
        <v>3810</v>
      </c>
      <c r="H12" s="39"/>
      <c r="I12" s="36">
        <v>90</v>
      </c>
      <c r="J12" s="36"/>
      <c r="K12" s="36"/>
      <c r="L12" s="36">
        <f>G12-H12+I12</f>
        <v>3900</v>
      </c>
      <c r="M12" s="6"/>
    </row>
    <row r="13" spans="1:13" ht="32.25" customHeight="1" thickBot="1">
      <c r="A13" s="270" t="s">
        <v>539</v>
      </c>
      <c r="B13" s="5">
        <v>1</v>
      </c>
      <c r="C13" s="5">
        <v>1</v>
      </c>
      <c r="D13" s="5"/>
      <c r="E13" s="244" t="s">
        <v>512</v>
      </c>
      <c r="F13" s="173" t="s">
        <v>511</v>
      </c>
      <c r="G13" s="39">
        <v>3205</v>
      </c>
      <c r="H13" s="39"/>
      <c r="I13" s="36">
        <v>95</v>
      </c>
      <c r="J13" s="36"/>
      <c r="K13" s="36"/>
      <c r="L13" s="36">
        <f>G13-H13+I13</f>
        <v>3300</v>
      </c>
      <c r="M13" s="9"/>
    </row>
    <row r="14" spans="1:13" ht="32.25" customHeight="1" thickBot="1">
      <c r="A14" s="270" t="s">
        <v>540</v>
      </c>
      <c r="B14" s="5">
        <v>1</v>
      </c>
      <c r="C14" s="5">
        <v>1</v>
      </c>
      <c r="D14" s="5"/>
      <c r="E14" s="244" t="s">
        <v>514</v>
      </c>
      <c r="F14" s="173" t="s">
        <v>515</v>
      </c>
      <c r="G14" s="39">
        <v>1795</v>
      </c>
      <c r="H14" s="39"/>
      <c r="I14" s="36">
        <v>95</v>
      </c>
      <c r="J14" s="36"/>
      <c r="K14" s="36"/>
      <c r="L14" s="36">
        <f>G14-H14+I14</f>
        <v>1890</v>
      </c>
      <c r="M14" s="9"/>
    </row>
    <row r="15" spans="1:13" ht="15.75" thickTop="1">
      <c r="A15" s="116"/>
      <c r="B15" s="122">
        <f>SUM(B7:B14)</f>
        <v>8</v>
      </c>
      <c r="C15" s="122">
        <f>SUM(C7:C14)</f>
        <v>8</v>
      </c>
      <c r="D15" s="122">
        <f>SUM(D7:D8)</f>
        <v>0</v>
      </c>
      <c r="E15" s="123"/>
      <c r="F15" s="122" t="s">
        <v>7</v>
      </c>
      <c r="G15" s="132">
        <f>SUM(G7:G14)</f>
        <v>25821</v>
      </c>
      <c r="H15" s="132">
        <f>SUM(H7:H8)</f>
        <v>0</v>
      </c>
      <c r="I15" s="132">
        <f>SUM(I7:I14)</f>
        <v>759</v>
      </c>
      <c r="J15" s="132">
        <f>SUM(J7:J8)</f>
        <v>0</v>
      </c>
      <c r="K15" s="132">
        <f>SUM(K7:K8)</f>
        <v>0</v>
      </c>
      <c r="L15" s="132">
        <f>SUM(L7:L14)</f>
        <v>26580</v>
      </c>
      <c r="M15" s="125"/>
    </row>
    <row r="16" spans="1:13" ht="15">
      <c r="A16" s="5"/>
      <c r="B16" s="255"/>
      <c r="C16" s="255"/>
      <c r="D16" s="255"/>
      <c r="E16" s="247"/>
      <c r="F16" s="255"/>
      <c r="G16" s="53"/>
      <c r="H16" s="53"/>
      <c r="I16" s="53"/>
      <c r="J16" s="53"/>
      <c r="K16" s="53"/>
      <c r="L16" s="53"/>
      <c r="M16" s="248"/>
    </row>
    <row r="17" spans="1:13" ht="15">
      <c r="A17" s="5"/>
      <c r="B17" s="255"/>
      <c r="C17" s="255"/>
      <c r="D17" s="255"/>
      <c r="E17" s="247"/>
      <c r="F17" s="255"/>
      <c r="G17" s="53"/>
      <c r="H17" s="53"/>
      <c r="I17" s="53"/>
      <c r="J17" s="53"/>
      <c r="K17" s="53"/>
      <c r="L17" s="53"/>
      <c r="M17" s="248"/>
    </row>
    <row r="18" spans="1:13" ht="15">
      <c r="A18" s="24"/>
      <c r="B18" s="24"/>
      <c r="C18" s="24"/>
      <c r="D18" s="24"/>
      <c r="E18" s="25"/>
      <c r="F18" s="26"/>
      <c r="G18" s="26"/>
      <c r="H18" s="2"/>
      <c r="I18" s="2"/>
      <c r="J18" s="2"/>
      <c r="K18" s="2"/>
      <c r="L18" s="27"/>
      <c r="M18" s="1"/>
    </row>
    <row r="19" spans="1:13" ht="15">
      <c r="A19" s="24"/>
      <c r="B19" s="24"/>
      <c r="C19" s="24"/>
      <c r="D19" s="24"/>
      <c r="E19" s="25"/>
      <c r="F19" s="26"/>
      <c r="G19" s="26"/>
      <c r="H19" s="2"/>
      <c r="I19" s="26"/>
      <c r="J19" s="26"/>
      <c r="K19" s="26"/>
      <c r="L19" s="27"/>
      <c r="M19" s="1"/>
    </row>
    <row r="20" spans="1:13" ht="15">
      <c r="A20" s="24"/>
      <c r="B20" s="24"/>
      <c r="C20" s="24"/>
      <c r="D20" s="24"/>
      <c r="E20" s="25"/>
      <c r="F20" s="26"/>
      <c r="G20" s="26"/>
      <c r="H20" s="2"/>
      <c r="I20" s="26"/>
      <c r="J20" s="26"/>
      <c r="K20" s="26"/>
      <c r="L20" s="27"/>
      <c r="M20" s="1"/>
    </row>
    <row r="21" spans="1:13" ht="15">
      <c r="A21" s="24"/>
      <c r="B21" s="24"/>
      <c r="C21" s="24"/>
      <c r="D21" s="24"/>
      <c r="E21" s="25"/>
      <c r="F21" s="26"/>
      <c r="G21" s="26"/>
      <c r="H21" s="2"/>
      <c r="I21" s="26"/>
      <c r="J21" s="26"/>
      <c r="K21" s="26"/>
      <c r="L21" s="27"/>
      <c r="M21" s="1"/>
    </row>
    <row r="22" spans="1:13" ht="15">
      <c r="A22" s="24"/>
      <c r="B22" s="24"/>
      <c r="C22" s="24"/>
      <c r="D22" s="24"/>
      <c r="E22" s="25"/>
      <c r="F22" s="26"/>
      <c r="G22" s="26"/>
      <c r="H22" s="26"/>
      <c r="I22" s="26"/>
      <c r="J22" s="26"/>
      <c r="K22" s="26"/>
      <c r="L22" s="27"/>
      <c r="M22" s="1"/>
    </row>
    <row r="23" spans="1:13" ht="15">
      <c r="A23" s="24"/>
      <c r="B23" s="24"/>
      <c r="C23" s="24"/>
      <c r="D23" s="24"/>
      <c r="E23" s="25"/>
      <c r="F23" s="26"/>
      <c r="G23" s="26"/>
      <c r="H23" s="26"/>
      <c r="I23" s="26"/>
      <c r="J23" s="26"/>
      <c r="K23" s="26"/>
      <c r="L23" s="27"/>
      <c r="M23" s="1"/>
    </row>
    <row r="24" spans="1:13" ht="15">
      <c r="A24" s="24"/>
      <c r="B24" s="24"/>
      <c r="C24" s="24"/>
      <c r="D24" s="24"/>
      <c r="E24" s="25"/>
      <c r="F24" s="26"/>
      <c r="G24" s="26"/>
      <c r="H24" s="26"/>
      <c r="I24" s="26"/>
      <c r="J24" s="26"/>
      <c r="K24" s="26"/>
      <c r="L24" s="27"/>
      <c r="M24" s="1"/>
    </row>
    <row r="25" spans="1:13" ht="15">
      <c r="A25" s="24"/>
      <c r="B25" s="24"/>
      <c r="C25" s="24"/>
      <c r="D25" s="24"/>
      <c r="E25" s="25"/>
      <c r="F25" s="26"/>
      <c r="G25" s="26"/>
      <c r="H25" s="26"/>
      <c r="I25" s="26"/>
      <c r="J25" s="26"/>
      <c r="K25" s="26"/>
      <c r="L25" s="27"/>
      <c r="M25" s="1"/>
    </row>
    <row r="26" spans="1:13" ht="15">
      <c r="A26" s="24"/>
      <c r="B26" s="24"/>
      <c r="C26" s="24"/>
      <c r="D26" s="24"/>
      <c r="E26" s="25"/>
      <c r="F26" s="26"/>
      <c r="G26" s="26"/>
      <c r="H26" s="26"/>
      <c r="I26" s="26"/>
      <c r="J26" s="26"/>
      <c r="K26" s="26"/>
      <c r="L26" s="27"/>
      <c r="M26" s="1"/>
    </row>
    <row r="27" spans="1:13" ht="15">
      <c r="A27" s="24"/>
      <c r="B27" s="24"/>
      <c r="C27" s="24"/>
      <c r="D27" s="24"/>
      <c r="E27" s="25"/>
      <c r="F27" s="26"/>
      <c r="G27" s="26"/>
      <c r="H27" s="26"/>
      <c r="I27" s="26"/>
      <c r="J27" s="26"/>
      <c r="K27" s="26"/>
      <c r="L27" s="27"/>
      <c r="M27" s="1"/>
    </row>
    <row r="28" spans="1:13" ht="15">
      <c r="A28" s="24"/>
      <c r="B28" s="24"/>
      <c r="C28" s="24"/>
      <c r="D28" s="24"/>
      <c r="E28" s="25"/>
      <c r="F28" s="26"/>
      <c r="G28" s="26"/>
      <c r="H28" s="26"/>
      <c r="I28" s="26"/>
      <c r="J28" s="26"/>
      <c r="K28" s="26"/>
      <c r="L28" s="27"/>
      <c r="M28" s="1"/>
    </row>
    <row r="29" spans="1:13" ht="15">
      <c r="A29" s="24"/>
      <c r="B29" s="24"/>
      <c r="C29" s="24"/>
      <c r="D29" s="24"/>
      <c r="E29" s="25"/>
      <c r="F29" s="26"/>
      <c r="G29" s="26"/>
      <c r="H29" s="26"/>
      <c r="I29" s="26"/>
      <c r="J29" s="26"/>
      <c r="K29" s="26"/>
      <c r="L29" s="27"/>
      <c r="M29" s="1"/>
    </row>
    <row r="30" spans="1:13" ht="15">
      <c r="A30" s="24"/>
      <c r="B30" s="24"/>
      <c r="C30" s="24"/>
      <c r="D30" s="24"/>
      <c r="E30" s="25"/>
      <c r="F30" s="26"/>
      <c r="G30" s="26"/>
      <c r="H30" s="26"/>
      <c r="I30" s="26"/>
      <c r="J30" s="26"/>
      <c r="K30" s="26"/>
      <c r="L30" s="27"/>
      <c r="M30" s="1"/>
    </row>
    <row r="31" spans="1:13" ht="15">
      <c r="A31" s="24"/>
      <c r="B31" s="24"/>
      <c r="C31" s="24"/>
      <c r="D31" s="24"/>
      <c r="E31" s="25"/>
      <c r="F31" s="26"/>
      <c r="G31" s="26"/>
      <c r="H31" s="26"/>
      <c r="I31" s="26"/>
      <c r="J31" s="26"/>
      <c r="K31" s="26"/>
      <c r="L31" s="27"/>
      <c r="M31" s="1"/>
    </row>
    <row r="32" spans="1:13" ht="15">
      <c r="A32" s="24"/>
      <c r="B32" s="24"/>
      <c r="C32" s="24"/>
      <c r="D32" s="24"/>
      <c r="E32" s="25"/>
      <c r="F32" s="26"/>
      <c r="G32" s="26"/>
      <c r="H32" s="26"/>
      <c r="I32" s="26"/>
      <c r="J32" s="26"/>
      <c r="K32" s="26"/>
      <c r="L32" s="27"/>
      <c r="M32" s="1"/>
    </row>
    <row r="33" spans="1:13" ht="15">
      <c r="A33" s="24"/>
      <c r="B33" s="24"/>
      <c r="C33" s="24"/>
      <c r="D33" s="24"/>
      <c r="E33" s="25"/>
      <c r="F33" s="26"/>
      <c r="G33" s="26"/>
      <c r="H33" s="26"/>
      <c r="I33" s="26"/>
      <c r="J33" s="26"/>
      <c r="K33" s="26"/>
      <c r="L33" s="27"/>
      <c r="M33" s="1"/>
    </row>
    <row r="34" spans="1:13" ht="15">
      <c r="A34" s="24"/>
      <c r="B34" s="24"/>
      <c r="C34" s="24"/>
      <c r="D34" s="24"/>
      <c r="E34" s="25"/>
      <c r="F34" s="26"/>
      <c r="G34" s="26"/>
      <c r="H34" s="26"/>
      <c r="I34" s="26"/>
      <c r="J34" s="26"/>
      <c r="K34" s="26"/>
      <c r="L34" s="27"/>
      <c r="M34" s="1"/>
    </row>
    <row r="35" spans="1:13" ht="15">
      <c r="A35" s="24"/>
      <c r="B35" s="24"/>
      <c r="C35" s="24"/>
      <c r="D35" s="24"/>
      <c r="E35" s="25"/>
      <c r="F35" s="26"/>
      <c r="G35" s="26"/>
      <c r="H35" s="26"/>
      <c r="I35" s="26"/>
      <c r="J35" s="26"/>
      <c r="K35" s="26"/>
      <c r="L35" s="27"/>
      <c r="M35" s="1"/>
    </row>
    <row r="36" spans="1:13" ht="15">
      <c r="A36" s="24"/>
      <c r="B36" s="24"/>
      <c r="C36" s="24"/>
      <c r="D36" s="24"/>
      <c r="E36" s="25"/>
      <c r="F36" s="26"/>
      <c r="G36" s="26"/>
      <c r="H36" s="26"/>
      <c r="I36" s="26"/>
      <c r="J36" s="26"/>
      <c r="K36" s="26"/>
      <c r="L36" s="27"/>
      <c r="M36" s="1"/>
    </row>
    <row r="37" spans="1:13" ht="15">
      <c r="A37" s="24"/>
      <c r="B37" s="24"/>
      <c r="C37" s="24"/>
      <c r="D37" s="24"/>
      <c r="E37" s="25"/>
      <c r="F37" s="26"/>
      <c r="G37" s="26"/>
      <c r="H37" s="26"/>
      <c r="I37" s="26"/>
      <c r="J37" s="26"/>
      <c r="K37" s="26"/>
      <c r="L37" s="27"/>
      <c r="M37" s="1"/>
    </row>
    <row r="38" spans="1:13" ht="15">
      <c r="A38" s="24"/>
      <c r="B38" s="24"/>
      <c r="C38" s="24"/>
      <c r="D38" s="24"/>
      <c r="E38" s="25"/>
      <c r="F38" s="26"/>
      <c r="G38" s="26"/>
      <c r="H38" s="26"/>
      <c r="I38" s="26"/>
      <c r="J38" s="26"/>
      <c r="K38" s="26"/>
      <c r="L38" s="27"/>
      <c r="M38" s="1"/>
    </row>
    <row r="39" spans="1:13" ht="15">
      <c r="A39" s="24"/>
      <c r="B39" s="24"/>
      <c r="C39" s="24"/>
      <c r="D39" s="24"/>
      <c r="E39" s="25"/>
      <c r="F39" s="26"/>
      <c r="G39" s="26"/>
      <c r="H39" s="26"/>
      <c r="I39" s="26"/>
      <c r="J39" s="26"/>
      <c r="K39" s="26"/>
      <c r="L39" s="27"/>
      <c r="M39" s="1"/>
    </row>
    <row r="40" spans="1:13" ht="15">
      <c r="A40" s="24"/>
      <c r="B40" s="24"/>
      <c r="C40" s="24"/>
      <c r="D40" s="24"/>
      <c r="E40" s="25"/>
      <c r="F40" s="26"/>
      <c r="G40" s="26"/>
      <c r="H40" s="26"/>
      <c r="I40" s="26"/>
      <c r="J40" s="26"/>
      <c r="K40" s="26"/>
      <c r="L40" s="27"/>
      <c r="M40" s="1"/>
    </row>
  </sheetData>
  <sheetProtection/>
  <mergeCells count="4">
    <mergeCell ref="A2:M2"/>
    <mergeCell ref="A3:M3"/>
    <mergeCell ref="A4:M4"/>
    <mergeCell ref="A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  <headerFooter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2016-12-14T18:44:31Z</cp:lastPrinted>
  <dcterms:created xsi:type="dcterms:W3CDTF">2010-04-29T16:52:07Z</dcterms:created>
  <dcterms:modified xsi:type="dcterms:W3CDTF">2017-02-13T20:27:38Z</dcterms:modified>
  <cp:category/>
  <cp:version/>
  <cp:contentType/>
  <cp:contentStatus/>
</cp:coreProperties>
</file>