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4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externalReferences>
    <externalReference r:id="rId8"/>
  </externalReference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'pensionados'!$A$1:$H$29</definedName>
    <definedName name="_xlnm.Print_Area" localSheetId="0">'Permanentes'!$A$1:$H$472</definedName>
  </definedNames>
  <calcPr fullCalcOnLoad="1"/>
</workbook>
</file>

<file path=xl/sharedStrings.xml><?xml version="1.0" encoding="utf-8"?>
<sst xmlns="http://schemas.openxmlformats.org/spreadsheetml/2006/main" count="781" uniqueCount="406">
  <si>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</si>
  <si>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</si>
  <si>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</si>
  <si>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</si>
  <si>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</si>
  <si>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</si>
  <si>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</si>
  <si>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</si>
  <si>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</si>
  <si>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</si>
  <si>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</si>
  <si>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</si>
  <si>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</si>
  <si>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</si>
  <si>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</si>
  <si>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</si>
  <si>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</si>
  <si>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</si>
  <si>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</si>
  <si>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</si>
  <si>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</si>
  <si>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</si>
  <si>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</si>
  <si>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</si>
  <si>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</si>
  <si>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</si>
  <si>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</si>
  <si>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</si>
  <si>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</si>
  <si>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</si>
  <si>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</si>
  <si>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</si>
  <si>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</si>
  <si>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</si>
  <si>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</si>
  <si>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</si>
  <si>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</si>
  <si>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</si>
  <si>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</si>
  <si>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</si>
  <si>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</si>
  <si>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</si>
  <si>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</si>
  <si>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</si>
  <si>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</si>
  <si>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</si>
  <si>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</si>
  <si>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</si>
  <si>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</si>
  <si>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</si>
  <si>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</si>
  <si>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</si>
  <si>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</si>
  <si>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</si>
  <si>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</si>
  <si>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</si>
  <si>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</si>
  <si>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</si>
  <si>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</si>
  <si>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</si>
  <si>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</si>
  <si>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</si>
  <si>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</si>
  <si>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</si>
  <si>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</si>
  <si>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</si>
  <si>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</si>
  <si>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</si>
  <si>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</si>
  <si>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</si>
  <si>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</si>
  <si>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</si>
  <si>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</si>
  <si>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</si>
  <si>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</si>
  <si>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</si>
  <si>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</si>
  <si>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</si>
  <si>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</si>
  <si>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</si>
  <si>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</si>
  <si>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</si>
  <si>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</si>
  <si>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</si>
  <si>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</si>
  <si>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</si>
  <si>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</si>
  <si>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</si>
  <si>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</si>
  <si>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</si>
  <si>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</si>
  <si>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</si>
  <si>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</si>
  <si>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</si>
  <si>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</si>
  <si>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</si>
  <si>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</si>
  <si>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</si>
  <si>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</si>
  <si>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</si>
  <si>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</si>
  <si>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</si>
  <si>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</si>
  <si>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</si>
  <si>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</si>
  <si>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</si>
  <si>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</si>
  <si>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</si>
  <si>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</si>
  <si>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</si>
  <si>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</si>
  <si>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</si>
  <si>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</si>
  <si>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</si>
  <si>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</si>
  <si>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</si>
  <si>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</si>
  <si>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</si>
  <si>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</si>
  <si>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</si>
  <si>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</si>
  <si>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</si>
  <si>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</si>
  <si>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</si>
  <si>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</si>
  <si>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</si>
  <si>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</si>
  <si>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</si>
  <si>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</si>
  <si>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</si>
  <si>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</si>
  <si>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</si>
  <si>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</si>
  <si>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</si>
  <si>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</si>
  <si>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</si>
  <si>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</si>
  <si>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</si>
  <si>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</si>
  <si>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</si>
  <si>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</si>
  <si>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</si>
  <si>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</si>
  <si>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</si>
  <si>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</si>
  <si>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</si>
  <si>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</si>
  <si>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</si>
  <si>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</si>
  <si>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</si>
  <si>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</si>
  <si>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</si>
  <si>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</si>
  <si>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</si>
  <si>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</si>
  <si>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</si>
  <si>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</si>
  <si>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</si>
  <si>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</si>
  <si>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</si>
  <si>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</si>
  <si>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</si>
  <si>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</si>
  <si>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</si>
  <si>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</si>
  <si>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</si>
  <si>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</si>
  <si>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</si>
  <si>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</si>
  <si>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</si>
  <si>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</si>
  <si>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</si>
  <si>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</si>
  <si>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</si>
  <si>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</si>
  <si>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</si>
  <si>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</si>
  <si>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</si>
  <si>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</si>
  <si>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</si>
  <si>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</si>
  <si>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</si>
  <si>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</si>
  <si>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</si>
  <si>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</si>
  <si>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</si>
  <si>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</si>
  <si>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</si>
  <si>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</si>
  <si>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</si>
  <si>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</si>
  <si>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</si>
  <si>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</si>
  <si>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</si>
  <si>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</si>
  <si>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</si>
  <si>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</si>
  <si>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</si>
  <si>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</si>
  <si>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</si>
  <si>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</si>
  <si>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</si>
  <si>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</si>
  <si>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</si>
  <si>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</si>
  <si>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</si>
  <si>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</si>
  <si>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</si>
  <si>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</si>
  <si>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</si>
  <si>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</si>
  <si>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</si>
  <si>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</si>
  <si>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</si>
  <si>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</si>
  <si>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</si>
  <si>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</si>
  <si>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</si>
  <si>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</si>
  <si>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</si>
  <si>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</si>
  <si>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</si>
  <si>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</si>
  <si>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</si>
  <si>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</si>
  <si>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</si>
  <si>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</si>
  <si>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</si>
  <si>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</si>
  <si>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</si>
  <si>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</si>
  <si>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</si>
  <si>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</si>
  <si>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</si>
  <si>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</si>
  <si>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</si>
  <si>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</si>
  <si>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</si>
  <si>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</si>
  <si>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</si>
  <si>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</si>
  <si>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</si>
  <si>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</si>
  <si>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</si>
  <si>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</si>
  <si>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</si>
  <si>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</si>
  <si>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</si>
  <si>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</si>
  <si>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</si>
  <si>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</si>
  <si>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</si>
  <si>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</si>
  <si>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</si>
  <si>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</si>
  <si>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</si>
  <si>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</si>
  <si>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</si>
  <si>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</si>
  <si>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</si>
  <si>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</si>
  <si>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</si>
  <si>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</si>
  <si>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</si>
  <si>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</si>
  <si>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</si>
  <si>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</si>
  <si>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</si>
  <si>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</si>
  <si>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</si>
  <si>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</si>
  <si>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</si>
  <si>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</si>
  <si>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</si>
  <si>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</si>
  <si>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</si>
  <si>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</si>
  <si>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</si>
  <si>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</si>
  <si>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</si>
  <si>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</si>
  <si>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</si>
  <si>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</si>
  <si>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</si>
  <si>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</si>
  <si>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</si>
  <si>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</si>
  <si>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</si>
  <si>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</si>
  <si>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</si>
  <si>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</si>
  <si>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</si>
  <si>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</si>
  <si>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</si>
  <si>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</si>
  <si>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</si>
  <si>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</si>
  <si>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</si>
  <si>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</si>
  <si>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</si>
  <si>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</si>
  <si>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</si>
  <si>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</si>
  <si>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</si>
  <si>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</si>
  <si>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</si>
  <si>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</si>
  <si>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</si>
  <si>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</si>
  <si>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</si>
  <si>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</si>
  <si>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</si>
  <si>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</si>
  <si>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</si>
  <si>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</si>
  <si>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</si>
  <si>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</si>
  <si>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</si>
  <si>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</si>
  <si>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</si>
  <si>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</si>
  <si>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</si>
  <si>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TOTAL
 GENERAL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</si>
  <si>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</si>
  <si>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</si>
  <si>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</si>
  <si>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</si>
  <si>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</si>
  <si>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</si>
  <si>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</si>
  <si>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</si>
  <si>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</si>
  <si>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</si>
  <si>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</si>
  <si>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</si>
  <si>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</si>
  <si>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</si>
  <si>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</si>
  <si>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</si>
  <si>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</si>
  <si>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</si>
  <si>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</si>
  <si>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</si>
  <si>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</si>
  <si>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</si>
  <si>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</si>
  <si>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</si>
  <si>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</si>
  <si>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</si>
  <si>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</si>
  <si>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</si>
  <si>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</si>
  <si>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</si>
  <si>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</si>
  <si>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</si>
  <si>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</si>
  <si>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</si>
  <si>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</si>
  <si>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</si>
  <si>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</si>
  <si>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</si>
  <si>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</si>
  <si>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</si>
  <si>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</si>
  <si>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</si>
  <si>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</si>
  <si>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</si>
  <si>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</si>
  <si>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</si>
  <si>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</si>
  <si>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</si>
  <si>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</si>
  <si>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</si>
  <si>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</si>
  <si>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</si>
  <si>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</si>
  <si>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</si>
  <si>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</si>
  <si>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</si>
  <si>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</si>
  <si>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</si>
  <si>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</si>
  <si>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</si>
  <si>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</si>
  <si>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</si>
  <si>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</si>
  <si>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 xml:space="preserve">MARIA ELIZABETH HURTADO VILLASEÑOR </t>
  </si>
  <si>
    <t>FRANCISCO JAVIER RICO LOPEZ</t>
  </si>
  <si>
    <t>JOSE RAMON GARCIA DE ORTA</t>
  </si>
  <si>
    <t>GARCIA MORA SARA</t>
  </si>
  <si>
    <t>DIANA GRECIA FLORES BALLESTEROS</t>
  </si>
  <si>
    <t>AYALA RANGEL JOSE</t>
  </si>
  <si>
    <t>JEFE DE
TALLER MECANICO</t>
  </si>
  <si>
    <t>CORONA FLORES FRANCISCO</t>
  </si>
  <si>
    <t xml:space="preserve">NOMINA CORRESPONDIENTE A LA PRIMERA QUINCENA </t>
  </si>
  <si>
    <t>DEL MES DE NOVIEMBRE 2014.</t>
  </si>
  <si>
    <t>DEL MES DE NOVIEMBRE DEL  2014</t>
  </si>
  <si>
    <t>DEL MES DE NOVIEMBRE DEL 2014</t>
  </si>
  <si>
    <t xml:space="preserve">NOMINA CORRESPONDIENTE A LA  SEGUNDA QUINCENA </t>
  </si>
  <si>
    <t>NOMINA CORRESPONDIENTE A LA SEGUNDA QUINCENA</t>
  </si>
  <si>
    <t>NOMINA CORRESPONDIENTE A LA SEGUNDA  QUINCENA</t>
  </si>
  <si>
    <t>SEGURIDAD PUBLICA  NOMINA   CORRESPONDIENTE A LA SEGUNDA QUINCENA</t>
  </si>
  <si>
    <t>H. AYUNTAMIENTO DE AYOTLAN, JALISCO</t>
  </si>
  <si>
    <t>TALLER MECANICO</t>
  </si>
  <si>
    <t>VELADOR DEL TALLER MECANICO</t>
  </si>
  <si>
    <t>MECANICO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</si>
</sst>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  <numFmt numFmtId="170" formatCode="#,##0.00;[Red]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9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b/>
      <sz val="11"/>
      <color theme="0"/>
      <name val="Arial Unicode MS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2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47" fillId="54" borderId="0" xfId="0" applyFont="1" applyFill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Border="1" applyAlignment="1">
      <alignment wrapText="1"/>
    </xf>
    <xf numFmtId="2" fontId="82" fillId="54" borderId="0" xfId="0" applyNumberFormat="1" applyFont="1" applyFill="1" applyAlignment="1">
      <alignment horizontal="center" vertical="center"/>
    </xf>
    <xf numFmtId="0" fontId="33" fillId="54" borderId="0" xfId="0" applyFont="1" applyFill="1" applyAlignment="1">
      <alignment horizontal="center" vertical="center" wrapText="1"/>
    </xf>
    <xf numFmtId="4" fontId="33" fillId="54" borderId="18" xfId="0" applyNumberFormat="1" applyFont="1" applyFill="1" applyBorder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54" borderId="0" xfId="0" applyNumberFormat="1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/>
    </xf>
    <xf numFmtId="4" fontId="47" fillId="54" borderId="18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/>
    </xf>
    <xf numFmtId="4" fontId="47" fillId="54" borderId="0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/>
    </xf>
    <xf numFmtId="0" fontId="36" fillId="55" borderId="0" xfId="0" applyFont="1" applyFill="1" applyAlignment="1">
      <alignment/>
    </xf>
    <xf numFmtId="0" fontId="20" fillId="55" borderId="0" xfId="0" applyFont="1" applyFill="1" applyAlignment="1">
      <alignment/>
    </xf>
    <xf numFmtId="4" fontId="46" fillId="54" borderId="0" xfId="0" applyNumberFormat="1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4" fontId="47" fillId="54" borderId="24" xfId="0" applyNumberFormat="1" applyFont="1" applyFill="1" applyBorder="1" applyAlignment="1">
      <alignment horizontal="center" vertical="center"/>
    </xf>
    <xf numFmtId="0" fontId="46" fillId="54" borderId="0" xfId="0" applyFont="1" applyFill="1" applyAlignment="1">
      <alignment horizontal="center" vertical="center"/>
    </xf>
    <xf numFmtId="4" fontId="46" fillId="54" borderId="18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 wrapText="1"/>
    </xf>
    <xf numFmtId="166" fontId="50" fillId="54" borderId="0" xfId="83" applyFont="1" applyFill="1" applyBorder="1" applyAlignment="1">
      <alignment horizontal="center" vertical="center"/>
    </xf>
    <xf numFmtId="167" fontId="47" fillId="54" borderId="24" xfId="0" applyNumberFormat="1" applyFont="1" applyFill="1" applyBorder="1" applyAlignment="1">
      <alignment horizontal="center" vertical="center"/>
    </xf>
    <xf numFmtId="167" fontId="47" fillId="54" borderId="0" xfId="0" applyNumberFormat="1" applyFont="1" applyFill="1" applyBorder="1" applyAlignment="1">
      <alignment horizontal="center" vertical="center"/>
    </xf>
    <xf numFmtId="4" fontId="47" fillId="54" borderId="24" xfId="83" applyNumberFormat="1" applyFont="1" applyFill="1" applyBorder="1" applyAlignment="1">
      <alignment horizontal="center" vertical="center"/>
    </xf>
    <xf numFmtId="4" fontId="47" fillId="54" borderId="0" xfId="83" applyNumberFormat="1" applyFont="1" applyFill="1" applyBorder="1" applyAlignment="1">
      <alignment horizontal="center" vertical="center"/>
    </xf>
    <xf numFmtId="4" fontId="47" fillId="54" borderId="18" xfId="83" applyNumberFormat="1" applyFont="1" applyFill="1" applyBorder="1" applyAlignment="1">
      <alignment horizontal="center" vertical="center"/>
    </xf>
    <xf numFmtId="167" fontId="46" fillId="54" borderId="0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 wrapText="1"/>
    </xf>
    <xf numFmtId="0" fontId="57" fillId="54" borderId="0" xfId="0" applyFont="1" applyFill="1" applyBorder="1" applyAlignment="1">
      <alignment horizontal="center" vertical="center" wrapText="1"/>
    </xf>
    <xf numFmtId="0" fontId="47" fillId="54" borderId="0" xfId="0" applyNumberFormat="1" applyFont="1" applyFill="1" applyBorder="1" applyAlignment="1">
      <alignment horizontal="center" wrapText="1"/>
    </xf>
    <xf numFmtId="0" fontId="49" fillId="54" borderId="0" xfId="0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 horizontal="left" vertical="center"/>
    </xf>
    <xf numFmtId="4" fontId="61" fillId="54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/>
    </xf>
    <xf numFmtId="4" fontId="48" fillId="54" borderId="0" xfId="0" applyNumberFormat="1" applyFont="1" applyFill="1" applyBorder="1" applyAlignment="1">
      <alignment horizontal="center" vertical="center"/>
    </xf>
    <xf numFmtId="4" fontId="47" fillId="54" borderId="26" xfId="0" applyNumberFormat="1" applyFont="1" applyFill="1" applyBorder="1" applyAlignment="1">
      <alignment horizontal="center" vertical="center"/>
    </xf>
    <xf numFmtId="169" fontId="46" fillId="54" borderId="0" xfId="85" applyNumberFormat="1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/>
    </xf>
    <xf numFmtId="0" fontId="49" fillId="54" borderId="0" xfId="0" applyFont="1" applyFill="1" applyBorder="1" applyAlignment="1">
      <alignment horizontal="center"/>
    </xf>
    <xf numFmtId="168" fontId="49" fillId="54" borderId="0" xfId="85" applyNumberFormat="1" applyFont="1" applyFill="1" applyBorder="1" applyAlignment="1">
      <alignment horizontal="center"/>
    </xf>
    <xf numFmtId="165" fontId="46" fillId="54" borderId="0" xfId="85" applyFont="1" applyFill="1" applyBorder="1" applyAlignment="1">
      <alignment/>
    </xf>
    <xf numFmtId="168" fontId="46" fillId="54" borderId="0" xfId="85" applyNumberFormat="1" applyFont="1" applyFill="1" applyBorder="1" applyAlignment="1">
      <alignment/>
    </xf>
    <xf numFmtId="0" fontId="60" fillId="54" borderId="27" xfId="0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 wrapText="1"/>
    </xf>
    <xf numFmtId="2" fontId="47" fillId="54" borderId="0" xfId="0" applyNumberFormat="1" applyFont="1" applyFill="1" applyBorder="1" applyAlignment="1">
      <alignment horizontal="center" vertical="center"/>
    </xf>
    <xf numFmtId="2" fontId="46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Alignment="1">
      <alignment/>
    </xf>
    <xf numFmtId="4" fontId="47" fillId="54" borderId="0" xfId="0" applyNumberFormat="1" applyFont="1" applyFill="1" applyAlignment="1">
      <alignment/>
    </xf>
    <xf numFmtId="2" fontId="46" fillId="54" borderId="0" xfId="0" applyNumberFormat="1" applyFont="1" applyFill="1" applyBorder="1" applyAlignment="1">
      <alignment horizontal="center" vertical="center"/>
    </xf>
    <xf numFmtId="4" fontId="46" fillId="54" borderId="0" xfId="85" applyNumberFormat="1" applyFont="1" applyFill="1" applyBorder="1" applyAlignment="1">
      <alignment horizontal="center" vertical="center"/>
    </xf>
    <xf numFmtId="2" fontId="47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Border="1" applyAlignment="1">
      <alignment horizontal="center"/>
    </xf>
    <xf numFmtId="2" fontId="51" fillId="54" borderId="0" xfId="0" applyNumberFormat="1" applyFont="1" applyFill="1" applyAlignment="1">
      <alignment horizontal="center" vertical="center"/>
    </xf>
    <xf numFmtId="2" fontId="57" fillId="54" borderId="0" xfId="0" applyNumberFormat="1" applyFont="1" applyFill="1" applyAlignment="1">
      <alignment horizontal="center" vertical="center" wrapText="1"/>
    </xf>
    <xf numFmtId="4" fontId="57" fillId="54" borderId="0" xfId="0" applyNumberFormat="1" applyFont="1" applyFill="1" applyAlignment="1">
      <alignment horizontal="center" vertical="center"/>
    </xf>
    <xf numFmtId="4" fontId="57" fillId="54" borderId="0" xfId="0" applyNumberFormat="1" applyFont="1" applyFill="1" applyAlignment="1">
      <alignment/>
    </xf>
    <xf numFmtId="0" fontId="50" fillId="54" borderId="0" xfId="0" applyFont="1" applyFill="1" applyAlignment="1">
      <alignment/>
    </xf>
    <xf numFmtId="2" fontId="47" fillId="54" borderId="0" xfId="0" applyNumberFormat="1" applyFont="1" applyFill="1" applyAlignment="1">
      <alignment horizontal="center" vertical="center"/>
    </xf>
    <xf numFmtId="2" fontId="50" fillId="54" borderId="0" xfId="0" applyNumberFormat="1" applyFont="1" applyFill="1" applyAlignment="1">
      <alignment horizontal="center" vertical="center"/>
    </xf>
    <xf numFmtId="0" fontId="28" fillId="54" borderId="0" xfId="0" applyFont="1" applyFill="1" applyAlignment="1">
      <alignment horizontal="center" vertical="center"/>
    </xf>
    <xf numFmtId="0" fontId="28" fillId="54" borderId="0" xfId="0" applyFont="1" applyFill="1" applyAlignment="1">
      <alignment horizontal="left" vertical="center" wrapText="1"/>
    </xf>
    <xf numFmtId="4" fontId="28" fillId="54" borderId="0" xfId="0" applyNumberFormat="1" applyFont="1" applyFill="1" applyBorder="1" applyAlignment="1">
      <alignment horizontal="center" vertical="center"/>
    </xf>
    <xf numFmtId="4" fontId="28" fillId="54" borderId="0" xfId="0" applyNumberFormat="1" applyFont="1" applyFill="1" applyAlignment="1">
      <alignment horizontal="center" vertical="center"/>
    </xf>
    <xf numFmtId="2" fontId="30" fillId="54" borderId="20" xfId="0" applyNumberFormat="1" applyFont="1" applyFill="1" applyBorder="1" applyAlignment="1">
      <alignment horizontal="center"/>
    </xf>
    <xf numFmtId="0" fontId="33" fillId="54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 horizontal="left" vertical="center" wrapText="1"/>
    </xf>
    <xf numFmtId="2" fontId="34" fillId="54" borderId="20" xfId="0" applyNumberFormat="1" applyFont="1" applyFill="1" applyBorder="1" applyAlignment="1">
      <alignment horizontal="center"/>
    </xf>
    <xf numFmtId="4" fontId="33" fillId="54" borderId="0" xfId="0" applyNumberFormat="1" applyFont="1" applyFill="1" applyBorder="1" applyAlignment="1">
      <alignment horizontal="center" vertical="center"/>
    </xf>
    <xf numFmtId="4" fontId="33" fillId="54" borderId="0" xfId="0" applyNumberFormat="1" applyFont="1" applyFill="1" applyAlignment="1">
      <alignment horizontal="center" vertical="center"/>
    </xf>
    <xf numFmtId="2" fontId="34" fillId="54" borderId="19" xfId="0" applyNumberFormat="1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167" fontId="47" fillId="54" borderId="18" xfId="0" applyNumberFormat="1" applyFont="1" applyFill="1" applyBorder="1" applyAlignment="1">
      <alignment horizontal="center" vertical="center"/>
    </xf>
    <xf numFmtId="2" fontId="54" fillId="54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70" fontId="33" fillId="54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54" borderId="0" xfId="0" applyFont="1" applyFill="1" applyBorder="1" applyAlignment="1">
      <alignment/>
    </xf>
    <xf numFmtId="0" fontId="47" fillId="54" borderId="19" xfId="0" applyFont="1" applyFill="1" applyBorder="1" applyAlignment="1">
      <alignment horizontal="center" vertical="center"/>
    </xf>
    <xf numFmtId="0" fontId="46" fillId="54" borderId="0" xfId="0" applyFont="1" applyFill="1" applyBorder="1" applyAlignment="1">
      <alignment horizontal="center" vertical="center" wrapText="1"/>
    </xf>
    <xf numFmtId="0" fontId="46" fillId="54" borderId="0" xfId="0" applyFont="1" applyFill="1" applyAlignment="1">
      <alignment/>
    </xf>
    <xf numFmtId="0" fontId="46" fillId="54" borderId="0" xfId="0" applyFont="1" applyFill="1" applyAlignment="1">
      <alignment horizontal="center"/>
    </xf>
    <xf numFmtId="0" fontId="46" fillId="54" borderId="28" xfId="0" applyFont="1" applyFill="1" applyBorder="1" applyAlignment="1">
      <alignment horizontal="center" vertical="center" wrapText="1"/>
    </xf>
    <xf numFmtId="0" fontId="46" fillId="54" borderId="28" xfId="0" applyFont="1" applyFill="1" applyBorder="1" applyAlignment="1">
      <alignment/>
    </xf>
    <xf numFmtId="0" fontId="60" fillId="54" borderId="25" xfId="0" applyFont="1" applyFill="1" applyBorder="1" applyAlignment="1">
      <alignment horizontal="center"/>
    </xf>
    <xf numFmtId="0" fontId="47" fillId="54" borderId="0" xfId="0" applyFont="1" applyFill="1" applyAlignment="1">
      <alignment/>
    </xf>
    <xf numFmtId="0" fontId="47" fillId="54" borderId="20" xfId="0" applyFont="1" applyFill="1" applyBorder="1" applyAlignment="1">
      <alignment/>
    </xf>
    <xf numFmtId="0" fontId="0" fillId="54" borderId="0" xfId="0" applyFill="1" applyAlignment="1">
      <alignment/>
    </xf>
    <xf numFmtId="0" fontId="60" fillId="54" borderId="29" xfId="0" applyFont="1" applyFill="1" applyBorder="1" applyAlignment="1">
      <alignment horizontal="center"/>
    </xf>
    <xf numFmtId="0" fontId="47" fillId="54" borderId="20" xfId="0" applyFont="1" applyFill="1" applyBorder="1" applyAlignment="1">
      <alignment horizontal="center" vertical="center"/>
    </xf>
    <xf numFmtId="0" fontId="47" fillId="54" borderId="29" xfId="0" applyFont="1" applyFill="1" applyBorder="1" applyAlignment="1">
      <alignment horizontal="center" vertical="center"/>
    </xf>
    <xf numFmtId="0" fontId="46" fillId="54" borderId="0" xfId="0" applyFont="1" applyFill="1" applyBorder="1" applyAlignment="1">
      <alignment/>
    </xf>
    <xf numFmtId="0" fontId="47" fillId="54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/>
    </xf>
    <xf numFmtId="0" fontId="47" fillId="0" borderId="0" xfId="0" applyFont="1" applyFill="1" applyAlignment="1">
      <alignment/>
    </xf>
    <xf numFmtId="0" fontId="60" fillId="0" borderId="25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7" fillId="54" borderId="32" xfId="0" applyFont="1" applyFill="1" applyBorder="1" applyAlignment="1">
      <alignment horizontal="center" vertical="center"/>
    </xf>
    <xf numFmtId="0" fontId="47" fillId="54" borderId="19" xfId="0" applyFont="1" applyFill="1" applyBorder="1" applyAlignment="1">
      <alignment horizontal="center"/>
    </xf>
    <xf numFmtId="0" fontId="60" fillId="54" borderId="25" xfId="0" applyFont="1" applyFill="1" applyBorder="1" applyAlignment="1">
      <alignment horizontal="center" vertical="center" wrapText="1"/>
    </xf>
    <xf numFmtId="0" fontId="0" fillId="54" borderId="25" xfId="0" applyFill="1" applyBorder="1" applyAlignment="1">
      <alignment horizontal="center" vertical="center" wrapText="1"/>
    </xf>
    <xf numFmtId="0" fontId="60" fillId="54" borderId="27" xfId="0" applyFont="1" applyFill="1" applyBorder="1" applyAlignment="1">
      <alignment horizontal="center"/>
    </xf>
    <xf numFmtId="0" fontId="46" fillId="54" borderId="18" xfId="0" applyFont="1" applyFill="1" applyBorder="1" applyAlignment="1">
      <alignment horizontal="center" vertical="center" wrapText="1"/>
    </xf>
    <xf numFmtId="0" fontId="46" fillId="54" borderId="18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2DA%20QUINCENA%20NOVIEMBRE%20GUIA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  <sheetName val="SUBSIDIOS"/>
    </sheetNames>
    <sheetDataSet>
      <sheetData sheetId="5">
        <row r="69">
          <cell r="E69">
            <v>195564</v>
          </cell>
          <cell r="F69">
            <v>2007</v>
          </cell>
          <cell r="G69">
            <v>6456</v>
          </cell>
          <cell r="H69">
            <v>5286</v>
          </cell>
          <cell r="I69">
            <v>196401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04"/>
  <sheetViews>
    <sheetView view="pageBreakPreview" zoomScale="85" zoomScaleNormal="50" zoomScaleSheetLayoutView="85" zoomScalePageLayoutView="0" workbookViewId="0" topLeftCell="A465">
      <selection activeCell="C469" sqref="C469:G473"/>
    </sheetView>
  </sheetViews>
  <sheetFormatPr defaultColWidth="11.28125" defaultRowHeight="12.75" customHeight="1"/>
  <cols>
    <col min="1" max="1" width="11.28125" style="136" customWidth="1"/>
    <col min="2" max="2" width="48.421875" style="137" customWidth="1"/>
    <col min="3" max="3" width="23.421875" style="145" customWidth="1"/>
    <col min="4" max="4" width="16.00390625" style="37" customWidth="1"/>
    <col min="5" max="6" width="14.421875" style="37" bestFit="1" customWidth="1"/>
    <col min="7" max="7" width="20.00390625" style="37" customWidth="1"/>
    <col min="8" max="8" width="40.28125" style="37" customWidth="1"/>
    <col min="9" max="9" width="11.28125" style="232" customWidth="1"/>
    <col min="10" max="10" width="9.8515625" style="232" customWidth="1"/>
    <col min="11" max="16" width="11.28125" style="232" customWidth="1"/>
    <col min="17" max="16384" width="11.28125" style="37" customWidth="1"/>
  </cols>
  <sheetData>
    <row r="1" spans="1:8" ht="15" customHeight="1">
      <c r="A1" s="324" t="s">
        <v>0</v>
      </c>
      <c r="B1" s="324"/>
      <c r="C1" s="324"/>
      <c r="D1" s="324"/>
      <c r="E1" s="324"/>
      <c r="F1" s="324"/>
      <c r="G1" s="324"/>
      <c r="H1" s="324"/>
    </row>
    <row r="2" spans="1:8" ht="15" customHeight="1">
      <c r="A2" s="324" t="s">
        <v>278</v>
      </c>
      <c r="B2" s="326"/>
      <c r="C2" s="326"/>
      <c r="D2" s="326"/>
      <c r="E2" s="326"/>
      <c r="F2" s="326"/>
      <c r="G2" s="326"/>
      <c r="H2" s="326"/>
    </row>
    <row r="3" spans="1:8" ht="2.25" customHeight="1">
      <c r="A3" s="200"/>
      <c r="B3" s="86"/>
      <c r="C3" s="87"/>
      <c r="D3" s="197"/>
      <c r="E3" s="197"/>
      <c r="F3" s="197"/>
      <c r="G3" s="197"/>
      <c r="H3" s="197"/>
    </row>
    <row r="4" spans="1:8" ht="15" customHeight="1">
      <c r="A4" s="324" t="s">
        <v>398</v>
      </c>
      <c r="B4" s="324"/>
      <c r="C4" s="324"/>
      <c r="D4" s="324"/>
      <c r="E4" s="324"/>
      <c r="F4" s="324"/>
      <c r="G4" s="324"/>
      <c r="H4" s="324"/>
    </row>
    <row r="5" spans="1:8" ht="15" customHeight="1">
      <c r="A5" s="324" t="s">
        <v>395</v>
      </c>
      <c r="B5" s="324"/>
      <c r="C5" s="324"/>
      <c r="D5" s="324"/>
      <c r="E5" s="324"/>
      <c r="F5" s="324"/>
      <c r="G5" s="324"/>
      <c r="H5" s="324"/>
    </row>
    <row r="6" spans="1:8" ht="15" customHeight="1">
      <c r="A6" s="325" t="s">
        <v>42</v>
      </c>
      <c r="B6" s="325"/>
      <c r="C6" s="325"/>
      <c r="D6" s="325"/>
      <c r="E6" s="325"/>
      <c r="F6" s="325"/>
      <c r="G6" s="325"/>
      <c r="H6" s="325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8" t="s">
        <v>8</v>
      </c>
    </row>
    <row r="8" spans="1:8" ht="45" customHeight="1" thickBot="1">
      <c r="A8" s="8">
        <v>113</v>
      </c>
      <c r="B8" s="84" t="s">
        <v>266</v>
      </c>
      <c r="C8" s="8" t="s">
        <v>43</v>
      </c>
      <c r="D8" s="10">
        <v>7645</v>
      </c>
      <c r="E8" s="10">
        <v>400</v>
      </c>
      <c r="F8" s="11"/>
      <c r="G8" s="11">
        <f>D8-E8+F8</f>
        <v>7245</v>
      </c>
      <c r="H8" s="55"/>
    </row>
    <row r="9" spans="1:8" ht="45" customHeight="1" thickBot="1">
      <c r="A9" s="8">
        <v>113</v>
      </c>
      <c r="B9" s="84" t="s">
        <v>267</v>
      </c>
      <c r="C9" s="8" t="s">
        <v>43</v>
      </c>
      <c r="D9" s="10">
        <v>7645</v>
      </c>
      <c r="E9" s="10">
        <v>400</v>
      </c>
      <c r="F9" s="11"/>
      <c r="G9" s="11">
        <f aca="true" t="shared" si="0" ref="G9:G16">D9-E9+F9</f>
        <v>7245</v>
      </c>
      <c r="H9" s="55"/>
    </row>
    <row r="10" spans="1:8" ht="45" customHeight="1" thickBot="1">
      <c r="A10" s="8">
        <v>113</v>
      </c>
      <c r="B10" s="84" t="s">
        <v>268</v>
      </c>
      <c r="C10" s="8" t="s">
        <v>43</v>
      </c>
      <c r="D10" s="10">
        <v>7645</v>
      </c>
      <c r="E10" s="10">
        <v>400</v>
      </c>
      <c r="F10" s="11"/>
      <c r="G10" s="11">
        <f t="shared" si="0"/>
        <v>7245</v>
      </c>
      <c r="H10" s="55"/>
    </row>
    <row r="11" spans="1:8" ht="45" customHeight="1" thickBot="1">
      <c r="A11" s="8">
        <v>113</v>
      </c>
      <c r="B11" s="84" t="s">
        <v>269</v>
      </c>
      <c r="C11" s="8" t="s">
        <v>43</v>
      </c>
      <c r="D11" s="10">
        <v>7645</v>
      </c>
      <c r="E11" s="10">
        <v>400</v>
      </c>
      <c r="F11" s="11"/>
      <c r="G11" s="11">
        <f t="shared" si="0"/>
        <v>7245</v>
      </c>
      <c r="H11" s="55"/>
    </row>
    <row r="12" spans="1:8" ht="45" customHeight="1" thickBot="1">
      <c r="A12" s="8">
        <v>113</v>
      </c>
      <c r="B12" s="84" t="s">
        <v>270</v>
      </c>
      <c r="C12" s="8" t="s">
        <v>43</v>
      </c>
      <c r="D12" s="10">
        <v>7645</v>
      </c>
      <c r="E12" s="10">
        <v>400</v>
      </c>
      <c r="F12" s="11"/>
      <c r="G12" s="11">
        <f t="shared" si="0"/>
        <v>7245</v>
      </c>
      <c r="H12" s="55"/>
    </row>
    <row r="13" spans="1:8" ht="45" customHeight="1" thickBot="1">
      <c r="A13" s="8">
        <v>113</v>
      </c>
      <c r="B13" s="84" t="s">
        <v>245</v>
      </c>
      <c r="C13" s="8" t="s">
        <v>43</v>
      </c>
      <c r="D13" s="10">
        <v>7645</v>
      </c>
      <c r="E13" s="10">
        <v>400</v>
      </c>
      <c r="F13" s="11"/>
      <c r="G13" s="11">
        <f t="shared" si="0"/>
        <v>7245</v>
      </c>
      <c r="H13" s="55"/>
    </row>
    <row r="14" spans="1:8" ht="45" customHeight="1" thickBot="1">
      <c r="A14" s="8">
        <v>113</v>
      </c>
      <c r="B14" s="84" t="s">
        <v>244</v>
      </c>
      <c r="C14" s="8" t="s">
        <v>43</v>
      </c>
      <c r="D14" s="10">
        <v>7645</v>
      </c>
      <c r="E14" s="10">
        <v>400</v>
      </c>
      <c r="F14" s="11"/>
      <c r="G14" s="11">
        <f t="shared" si="0"/>
        <v>7245</v>
      </c>
      <c r="H14" s="55"/>
    </row>
    <row r="15" spans="1:8" ht="45" customHeight="1" thickBot="1">
      <c r="A15" s="8">
        <v>113</v>
      </c>
      <c r="B15" s="84" t="s">
        <v>246</v>
      </c>
      <c r="C15" s="8" t="s">
        <v>43</v>
      </c>
      <c r="D15" s="10">
        <v>7645</v>
      </c>
      <c r="E15" s="10">
        <v>400</v>
      </c>
      <c r="F15" s="11"/>
      <c r="G15" s="11">
        <f t="shared" si="0"/>
        <v>7245</v>
      </c>
      <c r="H15" s="55"/>
    </row>
    <row r="16" spans="1:8" ht="45" customHeight="1" thickBot="1">
      <c r="A16" s="8">
        <v>113</v>
      </c>
      <c r="B16" s="84" t="s">
        <v>247</v>
      </c>
      <c r="C16" s="8" t="s">
        <v>43</v>
      </c>
      <c r="D16" s="12">
        <v>7645</v>
      </c>
      <c r="E16" s="12">
        <v>400</v>
      </c>
      <c r="F16" s="20"/>
      <c r="G16" s="11">
        <f t="shared" si="0"/>
        <v>7245</v>
      </c>
      <c r="H16" s="55"/>
    </row>
    <row r="17" spans="1:8" ht="45" customHeight="1" thickTop="1">
      <c r="A17" s="200"/>
      <c r="B17" s="32"/>
      <c r="C17" s="33" t="s">
        <v>9</v>
      </c>
      <c r="D17" s="85">
        <f>SUM(D8:D16)</f>
        <v>68805</v>
      </c>
      <c r="E17" s="85">
        <f>SUM(E8:E16)</f>
        <v>3600</v>
      </c>
      <c r="F17" s="85">
        <f>SUM(F8:F16)</f>
        <v>0</v>
      </c>
      <c r="G17" s="85">
        <f>SUM(G8:G16)</f>
        <v>65205</v>
      </c>
      <c r="H17" s="135"/>
    </row>
    <row r="18" spans="1:8" ht="15" customHeight="1">
      <c r="A18" s="324" t="s">
        <v>0</v>
      </c>
      <c r="B18" s="324"/>
      <c r="C18" s="324"/>
      <c r="D18" s="324"/>
      <c r="E18" s="324"/>
      <c r="F18" s="324"/>
      <c r="G18" s="324"/>
      <c r="H18" s="324"/>
    </row>
    <row r="19" spans="1:8" ht="15" customHeight="1">
      <c r="A19" s="200"/>
      <c r="B19" s="324" t="s">
        <v>1</v>
      </c>
      <c r="C19" s="324"/>
      <c r="D19" s="324"/>
      <c r="E19" s="324"/>
      <c r="F19" s="324"/>
      <c r="G19" s="324"/>
      <c r="H19" s="324"/>
    </row>
    <row r="20" spans="1:8" ht="2.25" customHeight="1">
      <c r="A20" s="200"/>
      <c r="B20" s="86"/>
      <c r="C20" s="87"/>
      <c r="D20" s="197"/>
      <c r="E20" s="197"/>
      <c r="F20" s="197"/>
      <c r="G20" s="197"/>
      <c r="H20" s="197"/>
    </row>
    <row r="21" spans="1:8" ht="15" customHeight="1">
      <c r="A21" s="324" t="str">
        <f>A4</f>
        <v>NOMINA CORRESPONDIENTE A LA  SEGUNDA QUINCENA </v>
      </c>
      <c r="B21" s="324"/>
      <c r="C21" s="324"/>
      <c r="D21" s="324"/>
      <c r="E21" s="324"/>
      <c r="F21" s="324"/>
      <c r="G21" s="324"/>
      <c r="H21" s="324"/>
    </row>
    <row r="22" spans="1:8" ht="15" customHeight="1">
      <c r="A22" s="324" t="str">
        <f>A5</f>
        <v>DEL MES DE NOVIEMBRE 2014.</v>
      </c>
      <c r="B22" s="324"/>
      <c r="C22" s="324"/>
      <c r="D22" s="324"/>
      <c r="E22" s="324"/>
      <c r="F22" s="324"/>
      <c r="G22" s="324"/>
      <c r="H22" s="324"/>
    </row>
    <row r="23" spans="1:8" ht="15" customHeight="1">
      <c r="A23" s="325" t="s">
        <v>44</v>
      </c>
      <c r="B23" s="325"/>
      <c r="C23" s="325"/>
      <c r="D23" s="325"/>
      <c r="E23" s="325"/>
      <c r="F23" s="325"/>
      <c r="G23" s="325"/>
      <c r="H23" s="325"/>
    </row>
    <row r="24" spans="1:8" ht="15" customHeight="1">
      <c r="A24" s="198" t="str">
        <f aca="true" t="shared" si="1" ref="A24:H24">A7</f>
        <v>O.G</v>
      </c>
      <c r="B24" s="21" t="str">
        <f t="shared" si="1"/>
        <v>NOMBRE</v>
      </c>
      <c r="C24" s="198" t="str">
        <f t="shared" si="1"/>
        <v>PUESTO</v>
      </c>
      <c r="D24" s="198" t="str">
        <f t="shared" si="1"/>
        <v>SUELDO</v>
      </c>
      <c r="E24" s="198" t="str">
        <f t="shared" si="1"/>
        <v>RETENCION</v>
      </c>
      <c r="F24" s="198" t="str">
        <f t="shared" si="1"/>
        <v>S.E.</v>
      </c>
      <c r="G24" s="198" t="str">
        <f t="shared" si="1"/>
        <v>SUELDO NETO</v>
      </c>
      <c r="H24" s="198" t="str">
        <f t="shared" si="1"/>
        <v>FIRMA</v>
      </c>
    </row>
    <row r="25" spans="1:8" ht="45" customHeight="1" thickBot="1">
      <c r="A25" s="8">
        <v>113</v>
      </c>
      <c r="B25" s="9" t="s">
        <v>223</v>
      </c>
      <c r="C25" s="8" t="s">
        <v>45</v>
      </c>
      <c r="D25" s="11">
        <v>20010</v>
      </c>
      <c r="E25" s="11">
        <v>1266</v>
      </c>
      <c r="F25" s="11"/>
      <c r="G25" s="11">
        <f>D25-E25+F25</f>
        <v>18744</v>
      </c>
      <c r="H25" s="55"/>
    </row>
    <row r="26" spans="1:8" ht="47.25" customHeight="1" thickBot="1">
      <c r="A26" s="8">
        <v>113</v>
      </c>
      <c r="B26" s="9" t="s">
        <v>275</v>
      </c>
      <c r="C26" s="22" t="s">
        <v>276</v>
      </c>
      <c r="D26" s="10">
        <v>3307</v>
      </c>
      <c r="E26" s="10"/>
      <c r="F26" s="10">
        <v>90</v>
      </c>
      <c r="G26" s="11">
        <f>D26-E26+F26</f>
        <v>3397</v>
      </c>
      <c r="H26" s="55"/>
    </row>
    <row r="27" spans="1:8" ht="47.25" customHeight="1" thickBot="1">
      <c r="A27" s="8">
        <v>113</v>
      </c>
      <c r="B27" s="9" t="s">
        <v>354</v>
      </c>
      <c r="C27" s="22" t="s">
        <v>355</v>
      </c>
      <c r="D27" s="10">
        <v>6229</v>
      </c>
      <c r="E27" s="10">
        <v>400</v>
      </c>
      <c r="F27" s="10"/>
      <c r="G27" s="11">
        <f>D27-E27+F27</f>
        <v>5829</v>
      </c>
      <c r="H27" s="55"/>
    </row>
    <row r="28" spans="1:8" ht="41.25" customHeight="1" thickBot="1">
      <c r="A28" s="136">
        <v>113</v>
      </c>
      <c r="B28" s="9" t="s">
        <v>289</v>
      </c>
      <c r="C28" s="8" t="s">
        <v>10</v>
      </c>
      <c r="D28" s="12">
        <v>3379</v>
      </c>
      <c r="E28" s="12"/>
      <c r="F28" s="12">
        <v>90</v>
      </c>
      <c r="G28" s="11">
        <f>D28-E28+F28</f>
        <v>3469</v>
      </c>
      <c r="H28" s="55"/>
    </row>
    <row r="29" spans="1:8" ht="45" customHeight="1" thickTop="1">
      <c r="A29" s="200"/>
      <c r="B29" s="28"/>
      <c r="C29" s="33" t="s">
        <v>9</v>
      </c>
      <c r="D29" s="85">
        <f>SUM(D25:D28)</f>
        <v>32925</v>
      </c>
      <c r="E29" s="85">
        <f>SUM(E25:E28)</f>
        <v>1666</v>
      </c>
      <c r="F29" s="85">
        <f>SUM(F25:F28)</f>
        <v>180</v>
      </c>
      <c r="G29" s="85">
        <f>SUM(G25:G28)</f>
        <v>31439</v>
      </c>
      <c r="H29" s="26"/>
    </row>
    <row r="30" spans="1:8" ht="15" customHeight="1">
      <c r="A30" s="324" t="s">
        <v>0</v>
      </c>
      <c r="B30" s="324"/>
      <c r="C30" s="324"/>
      <c r="D30" s="324"/>
      <c r="E30" s="324"/>
      <c r="F30" s="324"/>
      <c r="G30" s="324"/>
      <c r="H30" s="324"/>
    </row>
    <row r="31" spans="1:8" ht="15" customHeight="1">
      <c r="A31" s="200"/>
      <c r="B31" s="324" t="str">
        <f>A2</f>
        <v>ADMINISTRACIÓN 2012-2015</v>
      </c>
      <c r="C31" s="326"/>
      <c r="D31" s="326"/>
      <c r="E31" s="326"/>
      <c r="F31" s="326"/>
      <c r="G31" s="326"/>
      <c r="H31" s="326"/>
    </row>
    <row r="32" spans="1:8" ht="2.25" customHeight="1">
      <c r="A32" s="200"/>
      <c r="B32" s="86"/>
      <c r="C32" s="87"/>
      <c r="D32" s="197"/>
      <c r="E32" s="197"/>
      <c r="F32" s="197"/>
      <c r="G32" s="197"/>
      <c r="H32" s="197"/>
    </row>
    <row r="33" spans="1:8" ht="15" customHeight="1">
      <c r="A33" s="324" t="str">
        <f>A4</f>
        <v>NOMINA CORRESPONDIENTE A LA  SEGUNDA QUINCENA </v>
      </c>
      <c r="B33" s="324"/>
      <c r="C33" s="324"/>
      <c r="D33" s="324"/>
      <c r="E33" s="324"/>
      <c r="F33" s="324"/>
      <c r="G33" s="324"/>
      <c r="H33" s="324"/>
    </row>
    <row r="34" spans="1:8" ht="15" customHeight="1">
      <c r="A34" s="324" t="str">
        <f>A5</f>
        <v>DEL MES DE NOVIEMBRE 2014.</v>
      </c>
      <c r="B34" s="324"/>
      <c r="C34" s="324"/>
      <c r="D34" s="324"/>
      <c r="E34" s="324"/>
      <c r="F34" s="324"/>
      <c r="G34" s="324"/>
      <c r="H34" s="324"/>
    </row>
    <row r="35" spans="1:8" ht="15" customHeight="1">
      <c r="A35" s="325" t="s">
        <v>248</v>
      </c>
      <c r="B35" s="325"/>
      <c r="C35" s="325"/>
      <c r="D35" s="325"/>
      <c r="E35" s="325"/>
      <c r="F35" s="325"/>
      <c r="G35" s="325"/>
      <c r="H35" s="325"/>
    </row>
    <row r="36" spans="1:8" ht="15" customHeight="1">
      <c r="A36" s="198" t="str">
        <f aca="true" t="shared" si="2" ref="A36:H36">A7</f>
        <v>O.G</v>
      </c>
      <c r="B36" s="21" t="str">
        <f t="shared" si="2"/>
        <v>NOMBRE</v>
      </c>
      <c r="C36" s="198" t="str">
        <f t="shared" si="2"/>
        <v>PUESTO</v>
      </c>
      <c r="D36" s="198" t="str">
        <f t="shared" si="2"/>
        <v>SUELDO</v>
      </c>
      <c r="E36" s="198" t="str">
        <f t="shared" si="2"/>
        <v>RETENCION</v>
      </c>
      <c r="F36" s="198" t="str">
        <f t="shared" si="2"/>
        <v>S.E.</v>
      </c>
      <c r="G36" s="198" t="str">
        <f t="shared" si="2"/>
        <v>SUELDO NETO</v>
      </c>
      <c r="H36" s="198" t="str">
        <f t="shared" si="2"/>
        <v>FIRMA</v>
      </c>
    </row>
    <row r="37" spans="1:8" ht="50.25" customHeight="1" thickBot="1">
      <c r="A37" s="8">
        <v>113</v>
      </c>
      <c r="B37" s="9" t="s">
        <v>249</v>
      </c>
      <c r="C37" s="22" t="s">
        <v>48</v>
      </c>
      <c r="D37" s="11">
        <v>13082</v>
      </c>
      <c r="E37" s="11">
        <v>906</v>
      </c>
      <c r="F37" s="11"/>
      <c r="G37" s="11">
        <f>D37-E37+F37</f>
        <v>12176</v>
      </c>
      <c r="H37" s="55"/>
    </row>
    <row r="38" spans="1:8" ht="56.25" customHeight="1" thickBot="1">
      <c r="A38" s="136">
        <v>113</v>
      </c>
      <c r="B38" s="137" t="s">
        <v>250</v>
      </c>
      <c r="C38" s="200" t="s">
        <v>10</v>
      </c>
      <c r="D38" s="11">
        <v>3379</v>
      </c>
      <c r="F38" s="11">
        <v>90</v>
      </c>
      <c r="G38" s="11">
        <f aca="true" t="shared" si="3" ref="G38:G44">D38-E38+F38</f>
        <v>3469</v>
      </c>
      <c r="H38" s="55"/>
    </row>
    <row r="39" spans="1:8" ht="56.25" customHeight="1" thickBot="1">
      <c r="A39" s="136">
        <v>113</v>
      </c>
      <c r="B39" s="137" t="s">
        <v>251</v>
      </c>
      <c r="C39" s="200" t="s">
        <v>12</v>
      </c>
      <c r="D39" s="11">
        <v>3307</v>
      </c>
      <c r="F39" s="11">
        <v>90</v>
      </c>
      <c r="G39" s="11">
        <f t="shared" si="3"/>
        <v>3397</v>
      </c>
      <c r="H39" s="55"/>
    </row>
    <row r="40" spans="1:8" ht="50.25" customHeight="1" thickBot="1">
      <c r="A40" s="8">
        <v>113</v>
      </c>
      <c r="B40" s="9" t="s">
        <v>225</v>
      </c>
      <c r="C40" s="8" t="s">
        <v>50</v>
      </c>
      <c r="D40" s="11">
        <v>13082</v>
      </c>
      <c r="E40" s="11">
        <v>906</v>
      </c>
      <c r="F40" s="11"/>
      <c r="G40" s="11">
        <f t="shared" si="3"/>
        <v>12176</v>
      </c>
      <c r="H40" s="55"/>
    </row>
    <row r="41" spans="1:8" ht="50.25" customHeight="1" thickBot="1">
      <c r="A41" s="8">
        <v>113</v>
      </c>
      <c r="B41" s="9" t="s">
        <v>386</v>
      </c>
      <c r="C41" s="8" t="s">
        <v>10</v>
      </c>
      <c r="D41" s="10">
        <v>3379</v>
      </c>
      <c r="E41" s="10"/>
      <c r="F41" s="10">
        <v>90</v>
      </c>
      <c r="G41" s="11">
        <f t="shared" si="3"/>
        <v>3469</v>
      </c>
      <c r="H41" s="55"/>
    </row>
    <row r="42" spans="1:8" ht="50.25" customHeight="1" thickBot="1">
      <c r="A42" s="8">
        <v>113</v>
      </c>
      <c r="B42" s="9" t="s">
        <v>226</v>
      </c>
      <c r="C42" s="8" t="s">
        <v>51</v>
      </c>
      <c r="D42" s="11">
        <v>8103</v>
      </c>
      <c r="E42" s="11">
        <v>400</v>
      </c>
      <c r="F42" s="11"/>
      <c r="G42" s="11">
        <f t="shared" si="3"/>
        <v>7703</v>
      </c>
      <c r="H42" s="55"/>
    </row>
    <row r="43" spans="1:8" ht="50.25" customHeight="1" thickBot="1">
      <c r="A43" s="8">
        <v>113</v>
      </c>
      <c r="B43" s="9" t="s">
        <v>153</v>
      </c>
      <c r="C43" s="8" t="s">
        <v>10</v>
      </c>
      <c r="D43" s="10">
        <v>3132</v>
      </c>
      <c r="E43" s="10"/>
      <c r="F43" s="10">
        <v>90</v>
      </c>
      <c r="G43" s="11">
        <f t="shared" si="3"/>
        <v>3222</v>
      </c>
      <c r="H43" s="55"/>
    </row>
    <row r="44" spans="1:8" ht="50.25" customHeight="1" thickBot="1">
      <c r="A44" s="8">
        <v>113</v>
      </c>
      <c r="B44" s="9" t="s">
        <v>358</v>
      </c>
      <c r="C44" s="8" t="s">
        <v>12</v>
      </c>
      <c r="D44" s="12">
        <v>3045</v>
      </c>
      <c r="E44" s="12"/>
      <c r="F44" s="12">
        <v>90</v>
      </c>
      <c r="G44" s="11">
        <f t="shared" si="3"/>
        <v>3135</v>
      </c>
      <c r="H44" s="106"/>
    </row>
    <row r="45" spans="1:8" ht="50.25" customHeight="1" thickTop="1">
      <c r="A45" s="200"/>
      <c r="B45" s="28"/>
      <c r="C45" s="33" t="s">
        <v>9</v>
      </c>
      <c r="D45" s="85">
        <f>SUM(D37:D44)</f>
        <v>50509</v>
      </c>
      <c r="E45" s="85">
        <f>SUM(E37:E44)</f>
        <v>2212</v>
      </c>
      <c r="F45" s="85">
        <f>SUM(F37:F44)</f>
        <v>450</v>
      </c>
      <c r="G45" s="85">
        <f>SUM(G37:G44)</f>
        <v>48747</v>
      </c>
      <c r="H45" s="26"/>
    </row>
    <row r="46" spans="1:8" ht="15" customHeight="1">
      <c r="A46" s="324" t="s">
        <v>0</v>
      </c>
      <c r="B46" s="324"/>
      <c r="C46" s="324"/>
      <c r="D46" s="324"/>
      <c r="E46" s="324"/>
      <c r="F46" s="324"/>
      <c r="G46" s="324"/>
      <c r="H46" s="324"/>
    </row>
    <row r="47" spans="1:8" ht="15" customHeight="1">
      <c r="A47" s="200"/>
      <c r="B47" s="324" t="str">
        <f>B31</f>
        <v>ADMINISTRACIÓN 2012-2015</v>
      </c>
      <c r="C47" s="324"/>
      <c r="D47" s="324"/>
      <c r="E47" s="324"/>
      <c r="F47" s="324"/>
      <c r="G47" s="324"/>
      <c r="H47" s="324"/>
    </row>
    <row r="48" spans="1:8" ht="2.25" customHeight="1">
      <c r="A48" s="200"/>
      <c r="B48" s="86"/>
      <c r="C48" s="87"/>
      <c r="D48" s="197"/>
      <c r="E48" s="197"/>
      <c r="F48" s="197"/>
      <c r="G48" s="197"/>
      <c r="H48" s="197"/>
    </row>
    <row r="49" spans="1:8" ht="15" customHeight="1">
      <c r="A49" s="324" t="str">
        <f>A4</f>
        <v>NOMINA CORRESPONDIENTE A LA  SEGUNDA QUINCENA </v>
      </c>
      <c r="B49" s="324"/>
      <c r="C49" s="324"/>
      <c r="D49" s="324"/>
      <c r="E49" s="324"/>
      <c r="F49" s="324"/>
      <c r="G49" s="324"/>
      <c r="H49" s="324"/>
    </row>
    <row r="50" spans="1:8" ht="15" customHeight="1">
      <c r="A50" s="324" t="str">
        <f>A5</f>
        <v>DEL MES DE NOVIEMBRE 2014.</v>
      </c>
      <c r="B50" s="324"/>
      <c r="C50" s="324"/>
      <c r="D50" s="324"/>
      <c r="E50" s="324"/>
      <c r="F50" s="324"/>
      <c r="G50" s="324"/>
      <c r="H50" s="324"/>
    </row>
    <row r="51" spans="1:8" ht="15" customHeight="1">
      <c r="A51" s="325" t="s">
        <v>211</v>
      </c>
      <c r="B51" s="325"/>
      <c r="C51" s="325"/>
      <c r="D51" s="325"/>
      <c r="E51" s="325"/>
      <c r="F51" s="325"/>
      <c r="G51" s="325"/>
      <c r="H51" s="325"/>
    </row>
    <row r="52" spans="1:8" ht="15" customHeight="1">
      <c r="A52" s="198" t="str">
        <f aca="true" t="shared" si="4" ref="A52:H52">A7</f>
        <v>O.G</v>
      </c>
      <c r="B52" s="21" t="str">
        <f t="shared" si="4"/>
        <v>NOMBRE</v>
      </c>
      <c r="C52" s="198" t="str">
        <f t="shared" si="4"/>
        <v>PUESTO</v>
      </c>
      <c r="D52" s="198" t="str">
        <f t="shared" si="4"/>
        <v>SUELDO</v>
      </c>
      <c r="E52" s="198" t="str">
        <f t="shared" si="4"/>
        <v>RETENCION</v>
      </c>
      <c r="F52" s="198" t="str">
        <f t="shared" si="4"/>
        <v>S.E.</v>
      </c>
      <c r="G52" s="198" t="str">
        <f t="shared" si="4"/>
        <v>SUELDO NETO</v>
      </c>
      <c r="H52" s="198" t="str">
        <f t="shared" si="4"/>
        <v>FIRMA</v>
      </c>
    </row>
    <row r="53" spans="1:8" ht="40.5" customHeight="1" thickBot="1">
      <c r="A53" s="59">
        <v>113</v>
      </c>
      <c r="B53" s="89" t="s">
        <v>224</v>
      </c>
      <c r="C53" s="8" t="s">
        <v>212</v>
      </c>
      <c r="D53" s="194">
        <v>7508</v>
      </c>
      <c r="E53" s="150">
        <v>400</v>
      </c>
      <c r="F53" s="60"/>
      <c r="G53" s="10">
        <f>D53-E53+F53</f>
        <v>7108</v>
      </c>
      <c r="H53" s="25"/>
    </row>
    <row r="54" spans="1:8" ht="40.5" customHeight="1" thickBot="1">
      <c r="A54" s="59">
        <v>113</v>
      </c>
      <c r="B54" s="236" t="s">
        <v>284</v>
      </c>
      <c r="C54" s="8" t="s">
        <v>12</v>
      </c>
      <c r="D54" s="194">
        <v>3078</v>
      </c>
      <c r="E54" s="150"/>
      <c r="F54" s="150">
        <f>90/15*13</f>
        <v>78</v>
      </c>
      <c r="G54" s="10">
        <f aca="true" t="shared" si="5" ref="G54:G64">D54-E54+F54</f>
        <v>3156</v>
      </c>
      <c r="H54" s="25"/>
    </row>
    <row r="55" spans="1:8" ht="40.5" customHeight="1" thickBot="1">
      <c r="A55" s="8">
        <v>113</v>
      </c>
      <c r="B55" s="9" t="s">
        <v>46</v>
      </c>
      <c r="C55" s="8" t="s">
        <v>10</v>
      </c>
      <c r="D55" s="10">
        <v>4450</v>
      </c>
      <c r="E55" s="150">
        <v>167</v>
      </c>
      <c r="F55" s="10"/>
      <c r="G55" s="10">
        <f t="shared" si="5"/>
        <v>4283</v>
      </c>
      <c r="H55" s="55"/>
    </row>
    <row r="56" spans="1:8" ht="40.5" customHeight="1" thickBot="1">
      <c r="A56" s="8">
        <v>113</v>
      </c>
      <c r="B56" s="9" t="s">
        <v>252</v>
      </c>
      <c r="C56" s="22" t="s">
        <v>10</v>
      </c>
      <c r="D56" s="10">
        <v>3307</v>
      </c>
      <c r="E56" s="61"/>
      <c r="F56" s="11">
        <v>90</v>
      </c>
      <c r="G56" s="10">
        <f t="shared" si="5"/>
        <v>3397</v>
      </c>
      <c r="H56" s="55"/>
    </row>
    <row r="57" spans="1:8" ht="39" customHeight="1" thickBot="1">
      <c r="A57" s="8">
        <v>113</v>
      </c>
      <c r="B57" s="9" t="s">
        <v>53</v>
      </c>
      <c r="C57" s="8" t="s">
        <v>47</v>
      </c>
      <c r="D57" s="11">
        <v>1200</v>
      </c>
      <c r="E57" s="61"/>
      <c r="F57" s="10">
        <v>175</v>
      </c>
      <c r="G57" s="10">
        <f t="shared" si="5"/>
        <v>1375</v>
      </c>
      <c r="H57" s="55"/>
    </row>
    <row r="58" spans="1:8" ht="39" customHeight="1" thickBot="1">
      <c r="A58" s="8">
        <v>113</v>
      </c>
      <c r="B58" s="9" t="s">
        <v>54</v>
      </c>
      <c r="C58" s="8" t="s">
        <v>47</v>
      </c>
      <c r="D58" s="11">
        <v>2114</v>
      </c>
      <c r="E58" s="61"/>
      <c r="F58" s="11">
        <v>142</v>
      </c>
      <c r="G58" s="10">
        <f t="shared" si="5"/>
        <v>2256</v>
      </c>
      <c r="H58" s="55"/>
    </row>
    <row r="59" spans="1:8" ht="39" customHeight="1" thickBot="1">
      <c r="A59" s="8">
        <v>113</v>
      </c>
      <c r="B59" s="192" t="s">
        <v>55</v>
      </c>
      <c r="C59" s="8" t="s">
        <v>56</v>
      </c>
      <c r="D59" s="11">
        <v>3827</v>
      </c>
      <c r="E59" s="61"/>
      <c r="F59" s="11">
        <v>90</v>
      </c>
      <c r="G59" s="10">
        <f t="shared" si="5"/>
        <v>3917</v>
      </c>
      <c r="H59" s="55"/>
    </row>
    <row r="60" spans="1:8" ht="39" customHeight="1" thickBot="1">
      <c r="A60" s="8">
        <v>113</v>
      </c>
      <c r="B60" s="9" t="s">
        <v>60</v>
      </c>
      <c r="C60" s="8" t="s">
        <v>58</v>
      </c>
      <c r="D60" s="11">
        <v>3078</v>
      </c>
      <c r="E60" s="61"/>
      <c r="F60" s="11">
        <v>90</v>
      </c>
      <c r="G60" s="10">
        <f t="shared" si="5"/>
        <v>3168</v>
      </c>
      <c r="H60" s="35"/>
    </row>
    <row r="61" spans="1:8" ht="40.5" customHeight="1" thickBot="1">
      <c r="A61" s="8">
        <v>113</v>
      </c>
      <c r="B61" s="9" t="s">
        <v>61</v>
      </c>
      <c r="C61" s="30" t="s">
        <v>58</v>
      </c>
      <c r="D61" s="10">
        <v>3307</v>
      </c>
      <c r="E61" s="61"/>
      <c r="F61" s="11">
        <v>90</v>
      </c>
      <c r="G61" s="10">
        <f t="shared" si="5"/>
        <v>3397</v>
      </c>
      <c r="H61" s="35"/>
    </row>
    <row r="62" spans="1:8" ht="40.5" customHeight="1" thickBot="1">
      <c r="A62" s="49">
        <v>113</v>
      </c>
      <c r="B62" s="89" t="s">
        <v>253</v>
      </c>
      <c r="C62" s="103" t="s">
        <v>58</v>
      </c>
      <c r="D62" s="146">
        <v>3307</v>
      </c>
      <c r="E62" s="61"/>
      <c r="F62" s="146">
        <v>90</v>
      </c>
      <c r="G62" s="10">
        <f t="shared" si="5"/>
        <v>3397</v>
      </c>
      <c r="H62" s="50"/>
    </row>
    <row r="63" spans="1:8" ht="40.5" customHeight="1" thickBot="1">
      <c r="A63" s="49">
        <v>113</v>
      </c>
      <c r="B63" s="89" t="s">
        <v>273</v>
      </c>
      <c r="C63" s="103" t="s">
        <v>369</v>
      </c>
      <c r="D63" s="146">
        <v>3000</v>
      </c>
      <c r="E63" s="61"/>
      <c r="F63" s="146">
        <v>90</v>
      </c>
      <c r="G63" s="10">
        <f t="shared" si="5"/>
        <v>3090</v>
      </c>
      <c r="H63" s="50"/>
    </row>
    <row r="64" spans="1:8" ht="40.5" customHeight="1" thickBot="1">
      <c r="A64" s="8">
        <v>113</v>
      </c>
      <c r="B64" s="137" t="s">
        <v>379</v>
      </c>
      <c r="C64" s="235" t="s">
        <v>380</v>
      </c>
      <c r="D64" s="12">
        <v>3000</v>
      </c>
      <c r="E64" s="147"/>
      <c r="F64" s="195">
        <v>90</v>
      </c>
      <c r="G64" s="10">
        <f t="shared" si="5"/>
        <v>3090</v>
      </c>
      <c r="H64" s="35"/>
    </row>
    <row r="65" spans="1:8" ht="24" customHeight="1" thickTop="1">
      <c r="A65" s="8"/>
      <c r="B65" s="9"/>
      <c r="C65" s="33" t="s">
        <v>9</v>
      </c>
      <c r="D65" s="85">
        <f>SUM(D53:D64)</f>
        <v>41176</v>
      </c>
      <c r="E65" s="85">
        <f>SUM(E53:E64)</f>
        <v>567</v>
      </c>
      <c r="F65" s="85">
        <f>SUM(F53:F64)</f>
        <v>1025</v>
      </c>
      <c r="G65" s="85">
        <f>SUM(G53:G64)</f>
        <v>41634</v>
      </c>
      <c r="H65" s="26"/>
    </row>
    <row r="66" spans="1:8" ht="15" customHeight="1">
      <c r="A66" s="324" t="s">
        <v>0</v>
      </c>
      <c r="B66" s="324"/>
      <c r="C66" s="324"/>
      <c r="D66" s="324"/>
      <c r="E66" s="324"/>
      <c r="F66" s="324"/>
      <c r="G66" s="324"/>
      <c r="H66" s="324"/>
    </row>
    <row r="67" spans="1:8" ht="15" customHeight="1">
      <c r="A67" s="200"/>
      <c r="B67" s="324" t="str">
        <f>B47</f>
        <v>ADMINISTRACIÓN 2012-2015</v>
      </c>
      <c r="C67" s="324"/>
      <c r="D67" s="324"/>
      <c r="E67" s="324"/>
      <c r="F67" s="324"/>
      <c r="G67" s="324"/>
      <c r="H67" s="324"/>
    </row>
    <row r="68" spans="1:8" ht="2.25" customHeight="1">
      <c r="A68" s="200"/>
      <c r="B68" s="86"/>
      <c r="C68" s="87"/>
      <c r="D68" s="197"/>
      <c r="E68" s="197"/>
      <c r="F68" s="197"/>
      <c r="G68" s="197"/>
      <c r="H68" s="197"/>
    </row>
    <row r="69" spans="1:8" ht="15" customHeight="1">
      <c r="A69" s="324" t="str">
        <f>A4</f>
        <v>NOMINA CORRESPONDIENTE A LA  SEGUNDA QUINCENA </v>
      </c>
      <c r="B69" s="324"/>
      <c r="C69" s="324"/>
      <c r="D69" s="324"/>
      <c r="E69" s="324"/>
      <c r="F69" s="324"/>
      <c r="G69" s="324"/>
      <c r="H69" s="324"/>
    </row>
    <row r="70" spans="1:8" ht="15" customHeight="1">
      <c r="A70" s="324" t="str">
        <f>A5</f>
        <v>DEL MES DE NOVIEMBRE 2014.</v>
      </c>
      <c r="B70" s="324"/>
      <c r="C70" s="324"/>
      <c r="D70" s="324"/>
      <c r="E70" s="324"/>
      <c r="F70" s="324"/>
      <c r="G70" s="324"/>
      <c r="H70" s="324"/>
    </row>
    <row r="71" spans="1:256" ht="15" customHeight="1">
      <c r="A71" s="325" t="s">
        <v>62</v>
      </c>
      <c r="B71" s="325"/>
      <c r="C71" s="325"/>
      <c r="D71" s="325"/>
      <c r="E71" s="325"/>
      <c r="F71" s="325"/>
      <c r="G71" s="325"/>
      <c r="H71" s="325"/>
      <c r="I71" s="230"/>
      <c r="J71" s="230"/>
      <c r="K71" s="230"/>
      <c r="L71" s="230"/>
      <c r="M71" s="230"/>
      <c r="N71" s="230"/>
      <c r="O71" s="230"/>
      <c r="P71" s="230"/>
      <c r="Q71" s="325"/>
      <c r="R71" s="325"/>
      <c r="S71" s="325"/>
      <c r="T71" s="325"/>
      <c r="U71" s="325"/>
      <c r="V71" s="325"/>
      <c r="W71" s="325"/>
      <c r="X71" s="325"/>
      <c r="Y71" s="325" t="s">
        <v>52</v>
      </c>
      <c r="Z71" s="325"/>
      <c r="AA71" s="325"/>
      <c r="AB71" s="325"/>
      <c r="AC71" s="325"/>
      <c r="AD71" s="325"/>
      <c r="AE71" s="325"/>
      <c r="AF71" s="325"/>
      <c r="AG71" s="325" t="s">
        <v>52</v>
      </c>
      <c r="AH71" s="325"/>
      <c r="AI71" s="325"/>
      <c r="AJ71" s="325"/>
      <c r="AK71" s="325"/>
      <c r="AL71" s="325"/>
      <c r="AM71" s="325"/>
      <c r="AN71" s="325"/>
      <c r="AO71" s="325" t="s">
        <v>52</v>
      </c>
      <c r="AP71" s="325"/>
      <c r="AQ71" s="325"/>
      <c r="AR71" s="325"/>
      <c r="AS71" s="325"/>
      <c r="AT71" s="325"/>
      <c r="AU71" s="325"/>
      <c r="AV71" s="325"/>
      <c r="AW71" s="325" t="s">
        <v>52</v>
      </c>
      <c r="AX71" s="325"/>
      <c r="AY71" s="325"/>
      <c r="AZ71" s="325"/>
      <c r="BA71" s="325"/>
      <c r="BB71" s="325"/>
      <c r="BC71" s="325"/>
      <c r="BD71" s="325"/>
      <c r="BE71" s="325" t="s">
        <v>52</v>
      </c>
      <c r="BF71" s="325"/>
      <c r="BG71" s="325"/>
      <c r="BH71" s="325"/>
      <c r="BI71" s="325"/>
      <c r="BJ71" s="325"/>
      <c r="BK71" s="325"/>
      <c r="BL71" s="325"/>
      <c r="BM71" s="325" t="s">
        <v>52</v>
      </c>
      <c r="BN71" s="325"/>
      <c r="BO71" s="325"/>
      <c r="BP71" s="325"/>
      <c r="BQ71" s="325"/>
      <c r="BR71" s="325"/>
      <c r="BS71" s="325"/>
      <c r="BT71" s="325"/>
      <c r="BU71" s="325" t="s">
        <v>52</v>
      </c>
      <c r="BV71" s="325"/>
      <c r="BW71" s="325"/>
      <c r="BX71" s="325"/>
      <c r="BY71" s="325"/>
      <c r="BZ71" s="325"/>
      <c r="CA71" s="325"/>
      <c r="CB71" s="325"/>
      <c r="CC71" s="325" t="s">
        <v>52</v>
      </c>
      <c r="CD71" s="325"/>
      <c r="CE71" s="325"/>
      <c r="CF71" s="325"/>
      <c r="CG71" s="325"/>
      <c r="CH71" s="325"/>
      <c r="CI71" s="325"/>
      <c r="CJ71" s="325"/>
      <c r="CK71" s="325" t="s">
        <v>52</v>
      </c>
      <c r="CL71" s="325"/>
      <c r="CM71" s="325"/>
      <c r="CN71" s="325"/>
      <c r="CO71" s="325"/>
      <c r="CP71" s="325"/>
      <c r="CQ71" s="325"/>
      <c r="CR71" s="325"/>
      <c r="CS71" s="325" t="s">
        <v>52</v>
      </c>
      <c r="CT71" s="325"/>
      <c r="CU71" s="325"/>
      <c r="CV71" s="325"/>
      <c r="CW71" s="325"/>
      <c r="CX71" s="325"/>
      <c r="CY71" s="325"/>
      <c r="CZ71" s="325"/>
      <c r="DA71" s="325" t="s">
        <v>52</v>
      </c>
      <c r="DB71" s="325"/>
      <c r="DC71" s="325"/>
      <c r="DD71" s="325"/>
      <c r="DE71" s="325"/>
      <c r="DF71" s="325"/>
      <c r="DG71" s="325"/>
      <c r="DH71" s="325"/>
      <c r="DI71" s="325" t="s">
        <v>52</v>
      </c>
      <c r="DJ71" s="325"/>
      <c r="DK71" s="325"/>
      <c r="DL71" s="325"/>
      <c r="DM71" s="325"/>
      <c r="DN71" s="325"/>
      <c r="DO71" s="325"/>
      <c r="DP71" s="325"/>
      <c r="DQ71" s="325" t="s">
        <v>52</v>
      </c>
      <c r="DR71" s="325"/>
      <c r="DS71" s="325"/>
      <c r="DT71" s="325"/>
      <c r="DU71" s="325"/>
      <c r="DV71" s="325"/>
      <c r="DW71" s="325"/>
      <c r="DX71" s="325"/>
      <c r="DY71" s="325" t="s">
        <v>52</v>
      </c>
      <c r="DZ71" s="325"/>
      <c r="EA71" s="325"/>
      <c r="EB71" s="325"/>
      <c r="EC71" s="325"/>
      <c r="ED71" s="325"/>
      <c r="EE71" s="325"/>
      <c r="EF71" s="325"/>
      <c r="EG71" s="325" t="s">
        <v>52</v>
      </c>
      <c r="EH71" s="325"/>
      <c r="EI71" s="325"/>
      <c r="EJ71" s="325"/>
      <c r="EK71" s="325"/>
      <c r="EL71" s="325"/>
      <c r="EM71" s="325"/>
      <c r="EN71" s="325"/>
      <c r="EO71" s="325" t="s">
        <v>52</v>
      </c>
      <c r="EP71" s="325"/>
      <c r="EQ71" s="325"/>
      <c r="ER71" s="325"/>
      <c r="ES71" s="325"/>
      <c r="ET71" s="325"/>
      <c r="EU71" s="325"/>
      <c r="EV71" s="325"/>
      <c r="EW71" s="325" t="s">
        <v>52</v>
      </c>
      <c r="EX71" s="325"/>
      <c r="EY71" s="325"/>
      <c r="EZ71" s="325"/>
      <c r="FA71" s="325"/>
      <c r="FB71" s="325"/>
      <c r="FC71" s="325"/>
      <c r="FD71" s="325"/>
      <c r="FE71" s="325" t="s">
        <v>52</v>
      </c>
      <c r="FF71" s="325"/>
      <c r="FG71" s="325"/>
      <c r="FH71" s="325"/>
      <c r="FI71" s="325"/>
      <c r="FJ71" s="325"/>
      <c r="FK71" s="325"/>
      <c r="FL71" s="325"/>
      <c r="FM71" s="325" t="s">
        <v>52</v>
      </c>
      <c r="FN71" s="325"/>
      <c r="FO71" s="325"/>
      <c r="FP71" s="325"/>
      <c r="FQ71" s="325"/>
      <c r="FR71" s="325"/>
      <c r="FS71" s="325"/>
      <c r="FT71" s="325"/>
      <c r="FU71" s="325" t="s">
        <v>52</v>
      </c>
      <c r="FV71" s="325"/>
      <c r="FW71" s="325"/>
      <c r="FX71" s="325"/>
      <c r="FY71" s="325"/>
      <c r="FZ71" s="325"/>
      <c r="GA71" s="325"/>
      <c r="GB71" s="325"/>
      <c r="GC71" s="325" t="s">
        <v>52</v>
      </c>
      <c r="GD71" s="325"/>
      <c r="GE71" s="325"/>
      <c r="GF71" s="325"/>
      <c r="GG71" s="325"/>
      <c r="GH71" s="325"/>
      <c r="GI71" s="325"/>
      <c r="GJ71" s="325"/>
      <c r="GK71" s="325" t="s">
        <v>52</v>
      </c>
      <c r="GL71" s="325"/>
      <c r="GM71" s="325"/>
      <c r="GN71" s="325"/>
      <c r="GO71" s="325"/>
      <c r="GP71" s="325"/>
      <c r="GQ71" s="325"/>
      <c r="GR71" s="325"/>
      <c r="GS71" s="325" t="s">
        <v>52</v>
      </c>
      <c r="GT71" s="325"/>
      <c r="GU71" s="325"/>
      <c r="GV71" s="325"/>
      <c r="GW71" s="325"/>
      <c r="GX71" s="325"/>
      <c r="GY71" s="325"/>
      <c r="GZ71" s="325"/>
      <c r="HA71" s="325" t="s">
        <v>52</v>
      </c>
      <c r="HB71" s="325"/>
      <c r="HC71" s="325"/>
      <c r="HD71" s="325"/>
      <c r="HE71" s="325"/>
      <c r="HF71" s="325"/>
      <c r="HG71" s="325"/>
      <c r="HH71" s="325"/>
      <c r="HI71" s="325" t="s">
        <v>52</v>
      </c>
      <c r="HJ71" s="325"/>
      <c r="HK71" s="325"/>
      <c r="HL71" s="325"/>
      <c r="HM71" s="325"/>
      <c r="HN71" s="325"/>
      <c r="HO71" s="325"/>
      <c r="HP71" s="325"/>
      <c r="HQ71" s="325" t="s">
        <v>52</v>
      </c>
      <c r="HR71" s="325"/>
      <c r="HS71" s="325"/>
      <c r="HT71" s="325"/>
      <c r="HU71" s="325"/>
      <c r="HV71" s="325"/>
      <c r="HW71" s="325"/>
      <c r="HX71" s="325"/>
      <c r="HY71" s="325" t="s">
        <v>52</v>
      </c>
      <c r="HZ71" s="325"/>
      <c r="IA71" s="325"/>
      <c r="IB71" s="325"/>
      <c r="IC71" s="325"/>
      <c r="ID71" s="325"/>
      <c r="IE71" s="325"/>
      <c r="IF71" s="325"/>
      <c r="IG71" s="325" t="s">
        <v>52</v>
      </c>
      <c r="IH71" s="325"/>
      <c r="II71" s="325"/>
      <c r="IJ71" s="325"/>
      <c r="IK71" s="325"/>
      <c r="IL71" s="325"/>
      <c r="IM71" s="325"/>
      <c r="IN71" s="325"/>
      <c r="IO71" s="325" t="s">
        <v>52</v>
      </c>
      <c r="IP71" s="325"/>
      <c r="IQ71" s="325"/>
      <c r="IR71" s="325"/>
      <c r="IS71" s="325"/>
      <c r="IT71" s="325"/>
      <c r="IU71" s="325"/>
      <c r="IV71" s="325"/>
    </row>
    <row r="72" spans="1:8" ht="15" customHeight="1">
      <c r="A72" s="198" t="str">
        <f aca="true" t="shared" si="6" ref="A72:H72">A7</f>
        <v>O.G</v>
      </c>
      <c r="B72" s="198" t="str">
        <f t="shared" si="6"/>
        <v>NOMBRE</v>
      </c>
      <c r="C72" s="198" t="str">
        <f t="shared" si="6"/>
        <v>PUESTO</v>
      </c>
      <c r="D72" s="198" t="str">
        <f t="shared" si="6"/>
        <v>SUELDO</v>
      </c>
      <c r="E72" s="198" t="str">
        <f t="shared" si="6"/>
        <v>RETENCION</v>
      </c>
      <c r="F72" s="198" t="str">
        <f t="shared" si="6"/>
        <v>S.E.</v>
      </c>
      <c r="G72" s="198" t="str">
        <f t="shared" si="6"/>
        <v>SUELDO NETO</v>
      </c>
      <c r="H72" s="198" t="str">
        <f t="shared" si="6"/>
        <v>FIRMA</v>
      </c>
    </row>
    <row r="73" spans="1:9" s="139" customFormat="1" ht="42.75" customHeight="1" thickBot="1">
      <c r="A73" s="8">
        <v>113</v>
      </c>
      <c r="B73" s="9" t="s">
        <v>299</v>
      </c>
      <c r="C73" s="8" t="s">
        <v>257</v>
      </c>
      <c r="D73" s="12">
        <v>5600</v>
      </c>
      <c r="E73" s="12">
        <v>335</v>
      </c>
      <c r="F73" s="12"/>
      <c r="G73" s="12">
        <f>D73-E73+F73</f>
        <v>5265</v>
      </c>
      <c r="H73" s="91"/>
      <c r="I73" s="138"/>
    </row>
    <row r="74" spans="1:8" ht="33.75" customHeight="1" thickTop="1">
      <c r="A74" s="197"/>
      <c r="B74" s="197"/>
      <c r="C74" s="197"/>
      <c r="D74" s="85">
        <f>SUM(D73)</f>
        <v>5600</v>
      </c>
      <c r="E74" s="85">
        <f>SUM(E73)</f>
        <v>335</v>
      </c>
      <c r="F74" s="85">
        <f>SUM(F73)</f>
        <v>0</v>
      </c>
      <c r="G74" s="85">
        <f>SUM(G73)</f>
        <v>5265</v>
      </c>
      <c r="H74" s="197"/>
    </row>
    <row r="75" spans="1:8" ht="15" customHeight="1">
      <c r="A75" s="197"/>
      <c r="B75" s="197"/>
      <c r="C75" s="197"/>
      <c r="D75" s="197"/>
      <c r="E75" s="197"/>
      <c r="F75" s="197"/>
      <c r="G75" s="197"/>
      <c r="H75" s="197"/>
    </row>
    <row r="76" spans="1:8" ht="15" customHeight="1">
      <c r="A76" s="325"/>
      <c r="B76" s="325"/>
      <c r="C76" s="325"/>
      <c r="D76" s="325"/>
      <c r="E76" s="325"/>
      <c r="F76" s="325"/>
      <c r="G76" s="325"/>
      <c r="H76" s="325"/>
    </row>
    <row r="77" spans="1:8" ht="15" customHeight="1">
      <c r="A77" s="325" t="s">
        <v>63</v>
      </c>
      <c r="B77" s="325"/>
      <c r="C77" s="325"/>
      <c r="D77" s="325"/>
      <c r="E77" s="325"/>
      <c r="F77" s="325"/>
      <c r="G77" s="325"/>
      <c r="H77" s="325"/>
    </row>
    <row r="78" spans="1:8" ht="15" customHeight="1">
      <c r="A78" s="198" t="str">
        <f aca="true" t="shared" si="7" ref="A78:H78">A7</f>
        <v>O.G</v>
      </c>
      <c r="B78" s="198" t="str">
        <f t="shared" si="7"/>
        <v>NOMBRE</v>
      </c>
      <c r="C78" s="198" t="str">
        <f t="shared" si="7"/>
        <v>PUESTO</v>
      </c>
      <c r="D78" s="198" t="str">
        <f t="shared" si="7"/>
        <v>SUELDO</v>
      </c>
      <c r="E78" s="198" t="str">
        <f t="shared" si="7"/>
        <v>RETENCION</v>
      </c>
      <c r="F78" s="198" t="str">
        <f t="shared" si="7"/>
        <v>S.E.</v>
      </c>
      <c r="G78" s="198" t="str">
        <f t="shared" si="7"/>
        <v>SUELDO NETO</v>
      </c>
      <c r="H78" s="198" t="str">
        <f t="shared" si="7"/>
        <v>FIRMA</v>
      </c>
    </row>
    <row r="79" spans="1:8" ht="33" customHeight="1" thickBot="1">
      <c r="A79" s="8">
        <v>113</v>
      </c>
      <c r="B79" s="9" t="s">
        <v>227</v>
      </c>
      <c r="C79" s="8" t="s">
        <v>64</v>
      </c>
      <c r="D79" s="11">
        <v>9760</v>
      </c>
      <c r="E79" s="11">
        <v>400</v>
      </c>
      <c r="F79" s="11"/>
      <c r="G79" s="11">
        <f>D79-E79+F79</f>
        <v>9360</v>
      </c>
      <c r="H79" s="35"/>
    </row>
    <row r="80" spans="1:8" ht="33" customHeight="1" thickBot="1">
      <c r="A80" s="8"/>
      <c r="B80" s="9"/>
      <c r="C80" s="8"/>
      <c r="D80" s="12"/>
      <c r="E80" s="12"/>
      <c r="F80" s="12"/>
      <c r="G80" s="12"/>
      <c r="H80" s="26"/>
    </row>
    <row r="81" spans="1:8" ht="33" customHeight="1" thickTop="1">
      <c r="A81" s="8"/>
      <c r="B81" s="9"/>
      <c r="C81" s="33"/>
      <c r="D81" s="85">
        <f>SUM(D79:D80)</f>
        <v>9760</v>
      </c>
      <c r="E81" s="85">
        <f>SUM(E79:E80)</f>
        <v>400</v>
      </c>
      <c r="F81" s="85">
        <f>SUM(F79:F80)</f>
        <v>0</v>
      </c>
      <c r="G81" s="85">
        <f>SUM(G79:G80)</f>
        <v>9360</v>
      </c>
      <c r="H81" s="26"/>
    </row>
    <row r="82" spans="1:8" ht="33" customHeight="1">
      <c r="A82" s="8"/>
      <c r="B82" s="9"/>
      <c r="C82" s="33"/>
      <c r="D82" s="85"/>
      <c r="E82" s="85"/>
      <c r="F82" s="85"/>
      <c r="G82" s="85"/>
      <c r="H82" s="26"/>
    </row>
    <row r="83" spans="1:8" ht="33" customHeight="1">
      <c r="A83" s="8"/>
      <c r="B83" s="9"/>
      <c r="C83" s="33" t="s">
        <v>9</v>
      </c>
      <c r="D83" s="85">
        <f>SUM(+D74+D81)</f>
        <v>15360</v>
      </c>
      <c r="E83" s="85">
        <f>SUM(+E74+E81)</f>
        <v>735</v>
      </c>
      <c r="F83" s="85">
        <f>SUM(+F74+F81)</f>
        <v>0</v>
      </c>
      <c r="G83" s="85">
        <f>SUM(+G74+G81)</f>
        <v>14625</v>
      </c>
      <c r="H83" s="26"/>
    </row>
    <row r="84" spans="1:8" ht="15" customHeight="1">
      <c r="A84" s="324" t="s">
        <v>0</v>
      </c>
      <c r="B84" s="324"/>
      <c r="C84" s="324"/>
      <c r="D84" s="324"/>
      <c r="E84" s="324"/>
      <c r="F84" s="324"/>
      <c r="G84" s="324"/>
      <c r="H84" s="324"/>
    </row>
    <row r="85" spans="1:8" ht="15" customHeight="1">
      <c r="A85" s="200"/>
      <c r="B85" s="324" t="str">
        <f>B67</f>
        <v>ADMINISTRACIÓN 2012-2015</v>
      </c>
      <c r="C85" s="324"/>
      <c r="D85" s="324"/>
      <c r="E85" s="324"/>
      <c r="F85" s="324"/>
      <c r="G85" s="324"/>
      <c r="H85" s="324"/>
    </row>
    <row r="86" spans="1:8" ht="2.25" customHeight="1">
      <c r="A86" s="200"/>
      <c r="B86" s="86"/>
      <c r="C86" s="87"/>
      <c r="D86" s="197"/>
      <c r="E86" s="197"/>
      <c r="F86" s="197"/>
      <c r="G86" s="197"/>
      <c r="H86" s="197"/>
    </row>
    <row r="87" spans="1:8" ht="15" customHeight="1">
      <c r="A87" s="324" t="str">
        <f>A4</f>
        <v>NOMINA CORRESPONDIENTE A LA  SEGUNDA QUINCENA </v>
      </c>
      <c r="B87" s="324"/>
      <c r="C87" s="324"/>
      <c r="D87" s="324"/>
      <c r="E87" s="324"/>
      <c r="F87" s="324"/>
      <c r="G87" s="324"/>
      <c r="H87" s="324"/>
    </row>
    <row r="88" spans="1:8" ht="15" customHeight="1">
      <c r="A88" s="324" t="str">
        <f>A5</f>
        <v>DEL MES DE NOVIEMBRE 2014.</v>
      </c>
      <c r="B88" s="324"/>
      <c r="C88" s="324"/>
      <c r="D88" s="324"/>
      <c r="E88" s="324"/>
      <c r="F88" s="324"/>
      <c r="G88" s="324"/>
      <c r="H88" s="324"/>
    </row>
    <row r="89" spans="1:8" ht="15" customHeight="1">
      <c r="A89" s="325" t="s">
        <v>65</v>
      </c>
      <c r="B89" s="325"/>
      <c r="C89" s="325"/>
      <c r="D89" s="325"/>
      <c r="E89" s="325"/>
      <c r="F89" s="325"/>
      <c r="G89" s="325"/>
      <c r="H89" s="325"/>
    </row>
    <row r="90" spans="1:8" ht="15" customHeight="1">
      <c r="A90" s="198" t="str">
        <f>A7</f>
        <v>O.G</v>
      </c>
      <c r="B90" s="21" t="str">
        <f>B7</f>
        <v>NOMBRE</v>
      </c>
      <c r="C90" s="198" t="s">
        <v>3</v>
      </c>
      <c r="D90" s="198" t="str">
        <f>D7</f>
        <v>SUELDO</v>
      </c>
      <c r="E90" s="198" t="str">
        <f>E7</f>
        <v>RETENCION</v>
      </c>
      <c r="F90" s="198" t="str">
        <f>F7</f>
        <v>S.E.</v>
      </c>
      <c r="G90" s="198" t="str">
        <f>G7</f>
        <v>SUELDO NETO</v>
      </c>
      <c r="H90" s="198" t="str">
        <f>H7</f>
        <v>FIRMA</v>
      </c>
    </row>
    <row r="91" spans="1:8" ht="43.5" customHeight="1" thickBot="1">
      <c r="A91" s="8">
        <v>113</v>
      </c>
      <c r="B91" s="65" t="s">
        <v>280</v>
      </c>
      <c r="C91" s="8" t="s">
        <v>66</v>
      </c>
      <c r="D91" s="11">
        <v>4190</v>
      </c>
      <c r="E91" s="11">
        <v>167</v>
      </c>
      <c r="F91" s="11"/>
      <c r="G91" s="11">
        <f>D91-E91+F91</f>
        <v>4023</v>
      </c>
      <c r="H91" s="126"/>
    </row>
    <row r="92" spans="1:8" ht="43.5" customHeight="1" thickBot="1">
      <c r="A92" s="8">
        <v>113</v>
      </c>
      <c r="B92" s="5" t="s">
        <v>279</v>
      </c>
      <c r="C92" s="8" t="s">
        <v>10</v>
      </c>
      <c r="D92" s="11">
        <v>2481</v>
      </c>
      <c r="E92" s="11"/>
      <c r="F92" s="11">
        <v>129</v>
      </c>
      <c r="G92" s="11">
        <f>D92-E92+F92</f>
        <v>2610</v>
      </c>
      <c r="H92" s="27"/>
    </row>
    <row r="93" spans="1:8" ht="43.5" customHeight="1" thickTop="1">
      <c r="A93" s="200"/>
      <c r="B93" s="92"/>
      <c r="C93" s="33" t="s">
        <v>9</v>
      </c>
      <c r="D93" s="93">
        <f>SUM(D91:D92)</f>
        <v>6671</v>
      </c>
      <c r="E93" s="93">
        <f>SUM(E91:E92)</f>
        <v>167</v>
      </c>
      <c r="F93" s="93">
        <f>SUM(F91:F92)</f>
        <v>129</v>
      </c>
      <c r="G93" s="93">
        <f>SUM(G91:G92)</f>
        <v>6633</v>
      </c>
      <c r="H93" s="94"/>
    </row>
    <row r="94" spans="1:8" ht="15" customHeight="1">
      <c r="A94" s="324" t="s">
        <v>0</v>
      </c>
      <c r="B94" s="324"/>
      <c r="C94" s="324"/>
      <c r="D94" s="324"/>
      <c r="E94" s="324"/>
      <c r="F94" s="324"/>
      <c r="G94" s="324"/>
      <c r="H94" s="324"/>
    </row>
    <row r="95" spans="1:8" ht="15" customHeight="1">
      <c r="A95" s="200"/>
      <c r="B95" s="324" t="str">
        <f>B85</f>
        <v>ADMINISTRACIÓN 2012-2015</v>
      </c>
      <c r="C95" s="324"/>
      <c r="D95" s="324"/>
      <c r="E95" s="324"/>
      <c r="F95" s="324"/>
      <c r="G95" s="324"/>
      <c r="H95" s="324"/>
    </row>
    <row r="96" spans="1:8" ht="2.25" customHeight="1">
      <c r="A96" s="200"/>
      <c r="B96" s="86"/>
      <c r="C96" s="87"/>
      <c r="D96" s="197"/>
      <c r="E96" s="197"/>
      <c r="F96" s="197"/>
      <c r="G96" s="197"/>
      <c r="H96" s="197"/>
    </row>
    <row r="97" spans="1:8" ht="15" customHeight="1">
      <c r="A97" s="324" t="str">
        <f>A4</f>
        <v>NOMINA CORRESPONDIENTE A LA  SEGUNDA QUINCENA </v>
      </c>
      <c r="B97" s="324"/>
      <c r="C97" s="324"/>
      <c r="D97" s="324"/>
      <c r="E97" s="324"/>
      <c r="F97" s="324"/>
      <c r="G97" s="324"/>
      <c r="H97" s="324"/>
    </row>
    <row r="98" spans="1:8" ht="15" customHeight="1">
      <c r="A98" s="324" t="str">
        <f>A5</f>
        <v>DEL MES DE NOVIEMBRE 2014.</v>
      </c>
      <c r="B98" s="324"/>
      <c r="C98" s="324"/>
      <c r="D98" s="324"/>
      <c r="E98" s="324"/>
      <c r="F98" s="324"/>
      <c r="G98" s="324"/>
      <c r="H98" s="324"/>
    </row>
    <row r="99" spans="1:8" ht="15" customHeight="1">
      <c r="A99" s="325" t="s">
        <v>67</v>
      </c>
      <c r="B99" s="325"/>
      <c r="C99" s="325"/>
      <c r="D99" s="325"/>
      <c r="E99" s="325"/>
      <c r="F99" s="325"/>
      <c r="G99" s="325"/>
      <c r="H99" s="325"/>
    </row>
    <row r="100" spans="1:8" ht="15" customHeight="1">
      <c r="A100" s="198" t="str">
        <f aca="true" t="shared" si="8" ref="A100:H100">A7</f>
        <v>O.G</v>
      </c>
      <c r="B100" s="21" t="str">
        <f t="shared" si="8"/>
        <v>NOMBRE</v>
      </c>
      <c r="C100" s="198" t="str">
        <f t="shared" si="8"/>
        <v>PUESTO</v>
      </c>
      <c r="D100" s="198" t="str">
        <f t="shared" si="8"/>
        <v>SUELDO</v>
      </c>
      <c r="E100" s="198" t="str">
        <f t="shared" si="8"/>
        <v>RETENCION</v>
      </c>
      <c r="F100" s="198" t="str">
        <f t="shared" si="8"/>
        <v>S.E.</v>
      </c>
      <c r="G100" s="198" t="str">
        <f t="shared" si="8"/>
        <v>SUELDO NETO</v>
      </c>
      <c r="H100" s="198" t="str">
        <f t="shared" si="8"/>
        <v>FIRMA</v>
      </c>
    </row>
    <row r="101" spans="1:8" ht="40.5" customHeight="1" thickBot="1">
      <c r="A101" s="8">
        <v>113</v>
      </c>
      <c r="B101" s="9" t="s">
        <v>228</v>
      </c>
      <c r="C101" s="8" t="s">
        <v>68</v>
      </c>
      <c r="D101" s="10">
        <v>7300</v>
      </c>
      <c r="E101" s="88">
        <v>400</v>
      </c>
      <c r="F101" s="88"/>
      <c r="G101" s="10">
        <f>D101-E101+F101</f>
        <v>6900</v>
      </c>
      <c r="H101" s="35"/>
    </row>
    <row r="102" spans="1:8" ht="50.25" customHeight="1" thickBot="1">
      <c r="A102" s="8">
        <v>113</v>
      </c>
      <c r="B102" s="9" t="s">
        <v>49</v>
      </c>
      <c r="C102" s="8" t="s">
        <v>10</v>
      </c>
      <c r="D102" s="11">
        <v>3666</v>
      </c>
      <c r="E102" s="11"/>
      <c r="F102" s="11">
        <v>90</v>
      </c>
      <c r="G102" s="10">
        <f>D102-E102+F102</f>
        <v>3756</v>
      </c>
      <c r="H102" s="55"/>
    </row>
    <row r="103" spans="1:8" ht="40.5" customHeight="1" thickBot="1">
      <c r="A103" s="8">
        <v>113</v>
      </c>
      <c r="B103" s="9" t="s">
        <v>300</v>
      </c>
      <c r="C103" s="8" t="s">
        <v>10</v>
      </c>
      <c r="D103" s="12">
        <v>3307</v>
      </c>
      <c r="E103" s="12"/>
      <c r="F103" s="12">
        <v>90</v>
      </c>
      <c r="G103" s="10">
        <f>D103-E103+F103</f>
        <v>3397</v>
      </c>
      <c r="H103" s="55"/>
    </row>
    <row r="104" spans="1:8" ht="40.5" customHeight="1" thickTop="1">
      <c r="A104" s="200"/>
      <c r="B104" s="28"/>
      <c r="C104" s="33" t="s">
        <v>9</v>
      </c>
      <c r="D104" s="85">
        <f>SUM(D101:D103)</f>
        <v>14273</v>
      </c>
      <c r="E104" s="85">
        <f>SUM(E101:E103)</f>
        <v>400</v>
      </c>
      <c r="F104" s="85">
        <f>SUM(F101:F103)</f>
        <v>180</v>
      </c>
      <c r="G104" s="85">
        <f>SUM(G101:G103)</f>
        <v>14053</v>
      </c>
      <c r="H104" s="94"/>
    </row>
    <row r="105" spans="1:8" ht="15" customHeight="1">
      <c r="A105" s="324" t="s">
        <v>0</v>
      </c>
      <c r="B105" s="324"/>
      <c r="C105" s="324"/>
      <c r="D105" s="324"/>
      <c r="E105" s="324"/>
      <c r="F105" s="324"/>
      <c r="G105" s="324"/>
      <c r="H105" s="324"/>
    </row>
    <row r="106" spans="1:8" ht="15" customHeight="1">
      <c r="A106" s="200"/>
      <c r="B106" s="324" t="str">
        <f>B95</f>
        <v>ADMINISTRACIÓN 2012-2015</v>
      </c>
      <c r="C106" s="324"/>
      <c r="D106" s="324"/>
      <c r="E106" s="324"/>
      <c r="F106" s="324"/>
      <c r="G106" s="324"/>
      <c r="H106" s="324"/>
    </row>
    <row r="107" spans="1:8" ht="2.25" customHeight="1">
      <c r="A107" s="200"/>
      <c r="B107" s="86"/>
      <c r="C107" s="87"/>
      <c r="D107" s="197"/>
      <c r="E107" s="197"/>
      <c r="F107" s="197"/>
      <c r="G107" s="197"/>
      <c r="H107" s="197"/>
    </row>
    <row r="108" spans="1:8" ht="15" customHeight="1">
      <c r="A108" s="324" t="str">
        <f>A4</f>
        <v>NOMINA CORRESPONDIENTE A LA  SEGUNDA QUINCENA </v>
      </c>
      <c r="B108" s="324"/>
      <c r="C108" s="324"/>
      <c r="D108" s="324"/>
      <c r="E108" s="324"/>
      <c r="F108" s="324"/>
      <c r="G108" s="324"/>
      <c r="H108" s="324"/>
    </row>
    <row r="109" spans="1:8" ht="15" customHeight="1">
      <c r="A109" s="324" t="str">
        <f>A5</f>
        <v>DEL MES DE NOVIEMBRE 2014.</v>
      </c>
      <c r="B109" s="324"/>
      <c r="C109" s="324"/>
      <c r="D109" s="324"/>
      <c r="E109" s="324"/>
      <c r="F109" s="324"/>
      <c r="G109" s="324"/>
      <c r="H109" s="324"/>
    </row>
    <row r="110" spans="1:8" ht="15" customHeight="1">
      <c r="A110" s="325" t="s">
        <v>69</v>
      </c>
      <c r="B110" s="325"/>
      <c r="C110" s="325"/>
      <c r="D110" s="325"/>
      <c r="E110" s="325"/>
      <c r="F110" s="325"/>
      <c r="G110" s="325"/>
      <c r="H110" s="325"/>
    </row>
    <row r="111" spans="1:8" ht="15" customHeight="1">
      <c r="A111" s="198" t="str">
        <f aca="true" t="shared" si="9" ref="A111:H111">A7</f>
        <v>O.G</v>
      </c>
      <c r="B111" s="21" t="str">
        <f t="shared" si="9"/>
        <v>NOMBRE</v>
      </c>
      <c r="C111" s="198" t="str">
        <f t="shared" si="9"/>
        <v>PUESTO</v>
      </c>
      <c r="D111" s="198" t="str">
        <f t="shared" si="9"/>
        <v>SUELDO</v>
      </c>
      <c r="E111" s="198" t="str">
        <f t="shared" si="9"/>
        <v>RETENCION</v>
      </c>
      <c r="F111" s="198" t="str">
        <f t="shared" si="9"/>
        <v>S.E.</v>
      </c>
      <c r="G111" s="29" t="str">
        <f t="shared" si="9"/>
        <v>SUELDO NETO</v>
      </c>
      <c r="H111" s="198" t="str">
        <f t="shared" si="9"/>
        <v>FIRMA</v>
      </c>
    </row>
    <row r="112" spans="1:8" ht="40.5" customHeight="1" thickBot="1">
      <c r="A112" s="8">
        <v>113</v>
      </c>
      <c r="B112" s="9" t="s">
        <v>229</v>
      </c>
      <c r="C112" s="8" t="s">
        <v>11</v>
      </c>
      <c r="D112" s="11">
        <v>7300</v>
      </c>
      <c r="E112" s="11">
        <v>400</v>
      </c>
      <c r="F112" s="11"/>
      <c r="G112" s="11">
        <f>D112-E112+F112</f>
        <v>6900</v>
      </c>
      <c r="H112" s="35"/>
    </row>
    <row r="113" spans="1:8" ht="40.5" customHeight="1" thickBot="1">
      <c r="A113" s="8">
        <v>113</v>
      </c>
      <c r="B113" s="9" t="s">
        <v>70</v>
      </c>
      <c r="C113" s="22" t="s">
        <v>71</v>
      </c>
      <c r="D113" s="11">
        <v>3379</v>
      </c>
      <c r="E113" s="11"/>
      <c r="F113" s="11">
        <v>90</v>
      </c>
      <c r="G113" s="11">
        <f>D113-E113+F113</f>
        <v>3469</v>
      </c>
      <c r="H113" s="35"/>
    </row>
    <row r="114" spans="1:8" ht="40.5" customHeight="1" thickBot="1">
      <c r="A114" s="8">
        <v>113</v>
      </c>
      <c r="B114" s="9" t="s">
        <v>72</v>
      </c>
      <c r="C114" s="22" t="s">
        <v>71</v>
      </c>
      <c r="D114" s="11">
        <v>4490</v>
      </c>
      <c r="E114" s="11">
        <v>167</v>
      </c>
      <c r="F114" s="11"/>
      <c r="G114" s="11">
        <f>D114-E114+F114</f>
        <v>4323</v>
      </c>
      <c r="H114" s="35"/>
    </row>
    <row r="115" spans="1:8" ht="40.5" customHeight="1" thickBot="1">
      <c r="A115" s="8">
        <v>113</v>
      </c>
      <c r="B115" s="9" t="s">
        <v>73</v>
      </c>
      <c r="C115" s="22" t="s">
        <v>71</v>
      </c>
      <c r="D115" s="11">
        <v>3132</v>
      </c>
      <c r="E115" s="11"/>
      <c r="F115" s="11">
        <v>90</v>
      </c>
      <c r="G115" s="11">
        <f>D115-E115+F115</f>
        <v>3222</v>
      </c>
      <c r="H115" s="35"/>
    </row>
    <row r="116" spans="1:8" ht="40.5" customHeight="1" thickBot="1">
      <c r="A116" s="8">
        <v>113</v>
      </c>
      <c r="B116" s="9" t="s">
        <v>74</v>
      </c>
      <c r="C116" s="22" t="s">
        <v>71</v>
      </c>
      <c r="D116" s="11">
        <v>3132</v>
      </c>
      <c r="E116" s="10"/>
      <c r="F116" s="11">
        <v>90</v>
      </c>
      <c r="G116" s="11">
        <f>D116-E116+F116</f>
        <v>3222</v>
      </c>
      <c r="H116" s="35"/>
    </row>
    <row r="117" spans="1:8" ht="43.5" customHeight="1" thickBot="1">
      <c r="A117" s="8">
        <v>113</v>
      </c>
      <c r="B117" s="9" t="s">
        <v>76</v>
      </c>
      <c r="C117" s="22" t="s">
        <v>71</v>
      </c>
      <c r="D117" s="12">
        <v>3379</v>
      </c>
      <c r="E117" s="12"/>
      <c r="F117" s="12">
        <v>90</v>
      </c>
      <c r="G117" s="11">
        <f>D117-E117+F117</f>
        <v>3469</v>
      </c>
      <c r="H117" s="95"/>
    </row>
    <row r="118" spans="1:8" ht="40.5" customHeight="1" thickTop="1">
      <c r="A118" s="200"/>
      <c r="B118" s="28"/>
      <c r="C118" s="33" t="s">
        <v>9</v>
      </c>
      <c r="D118" s="85">
        <f>SUM(D112:D117)</f>
        <v>24812</v>
      </c>
      <c r="E118" s="85">
        <f>SUM(E112:E117)</f>
        <v>567</v>
      </c>
      <c r="F118" s="85">
        <f>SUM(F112:F117)</f>
        <v>360</v>
      </c>
      <c r="G118" s="85">
        <f>SUM(G112:G117)</f>
        <v>24605</v>
      </c>
      <c r="H118" s="96"/>
    </row>
    <row r="119" spans="1:8" ht="15" customHeight="1">
      <c r="A119" s="324" t="s">
        <v>0</v>
      </c>
      <c r="B119" s="324"/>
      <c r="C119" s="324"/>
      <c r="D119" s="324"/>
      <c r="E119" s="324"/>
      <c r="F119" s="324"/>
      <c r="G119" s="324"/>
      <c r="H119" s="324"/>
    </row>
    <row r="120" spans="1:8" ht="15" customHeight="1">
      <c r="A120" s="200"/>
      <c r="B120" s="324" t="str">
        <f>B106</f>
        <v>ADMINISTRACIÓN 2012-2015</v>
      </c>
      <c r="C120" s="324"/>
      <c r="D120" s="324"/>
      <c r="E120" s="324"/>
      <c r="F120" s="324"/>
      <c r="G120" s="324"/>
      <c r="H120" s="324"/>
    </row>
    <row r="121" spans="1:8" ht="2.25" customHeight="1">
      <c r="A121" s="200"/>
      <c r="B121" s="86"/>
      <c r="C121" s="87"/>
      <c r="D121" s="197"/>
      <c r="E121" s="197"/>
      <c r="F121" s="197"/>
      <c r="G121" s="197"/>
      <c r="H121" s="197"/>
    </row>
    <row r="122" spans="1:8" ht="15" customHeight="1">
      <c r="A122" s="324" t="str">
        <f>A4</f>
        <v>NOMINA CORRESPONDIENTE A LA  SEGUNDA QUINCENA </v>
      </c>
      <c r="B122" s="324"/>
      <c r="C122" s="324"/>
      <c r="D122" s="324"/>
      <c r="E122" s="324"/>
      <c r="F122" s="324"/>
      <c r="G122" s="324"/>
      <c r="H122" s="324"/>
    </row>
    <row r="123" spans="1:8" ht="15" customHeight="1">
      <c r="A123" s="324" t="str">
        <f>A5</f>
        <v>DEL MES DE NOVIEMBRE 2014.</v>
      </c>
      <c r="B123" s="324"/>
      <c r="C123" s="324"/>
      <c r="D123" s="324"/>
      <c r="E123" s="324"/>
      <c r="F123" s="324"/>
      <c r="G123" s="324"/>
      <c r="H123" s="324"/>
    </row>
    <row r="124" spans="1:8" ht="15" customHeight="1">
      <c r="A124" s="325" t="s">
        <v>77</v>
      </c>
      <c r="B124" s="325"/>
      <c r="C124" s="325"/>
      <c r="D124" s="325"/>
      <c r="E124" s="325"/>
      <c r="F124" s="325"/>
      <c r="G124" s="325"/>
      <c r="H124" s="325"/>
    </row>
    <row r="125" spans="1:8" ht="15" customHeight="1">
      <c r="A125" s="199" t="str">
        <f aca="true" t="shared" si="10" ref="A125:H125">A7</f>
        <v>O.G</v>
      </c>
      <c r="B125" s="199" t="str">
        <f t="shared" si="10"/>
        <v>NOMBRE</v>
      </c>
      <c r="C125" s="199" t="str">
        <f t="shared" si="10"/>
        <v>PUESTO</v>
      </c>
      <c r="D125" s="199" t="str">
        <f t="shared" si="10"/>
        <v>SUELDO</v>
      </c>
      <c r="E125" s="199" t="str">
        <f t="shared" si="10"/>
        <v>RETENCION</v>
      </c>
      <c r="F125" s="199" t="str">
        <f t="shared" si="10"/>
        <v>S.E.</v>
      </c>
      <c r="G125" s="199" t="str">
        <f t="shared" si="10"/>
        <v>SUELDO NETO</v>
      </c>
      <c r="H125" s="199" t="str">
        <f t="shared" si="10"/>
        <v>FIRMA</v>
      </c>
    </row>
    <row r="126" spans="1:8" ht="40.5" customHeight="1" thickBot="1">
      <c r="A126" s="8">
        <v>113</v>
      </c>
      <c r="B126" s="9" t="s">
        <v>230</v>
      </c>
      <c r="C126" s="8" t="s">
        <v>78</v>
      </c>
      <c r="D126" s="11">
        <v>13160</v>
      </c>
      <c r="E126" s="11">
        <v>906</v>
      </c>
      <c r="F126" s="11"/>
      <c r="G126" s="11">
        <f>D126-E126+F126</f>
        <v>12254</v>
      </c>
      <c r="H126" s="35"/>
    </row>
    <row r="127" spans="1:8" ht="15" customHeight="1">
      <c r="A127" s="327" t="s">
        <v>79</v>
      </c>
      <c r="B127" s="327"/>
      <c r="C127" s="327"/>
      <c r="D127" s="327"/>
      <c r="E127" s="327"/>
      <c r="F127" s="327"/>
      <c r="G127" s="327"/>
      <c r="H127" s="327"/>
    </row>
    <row r="128" spans="1:8" ht="15" customHeight="1">
      <c r="A128" s="199" t="str">
        <f aca="true" t="shared" si="11" ref="A128:H128">A7</f>
        <v>O.G</v>
      </c>
      <c r="B128" s="199" t="str">
        <f t="shared" si="11"/>
        <v>NOMBRE</v>
      </c>
      <c r="C128" s="199" t="str">
        <f t="shared" si="11"/>
        <v>PUESTO</v>
      </c>
      <c r="D128" s="199" t="str">
        <f t="shared" si="11"/>
        <v>SUELDO</v>
      </c>
      <c r="E128" s="199" t="str">
        <f t="shared" si="11"/>
        <v>RETENCION</v>
      </c>
      <c r="F128" s="199" t="str">
        <f t="shared" si="11"/>
        <v>S.E.</v>
      </c>
      <c r="G128" s="199" t="str">
        <f t="shared" si="11"/>
        <v>SUELDO NETO</v>
      </c>
      <c r="H128" s="199" t="str">
        <f t="shared" si="11"/>
        <v>FIRMA</v>
      </c>
    </row>
    <row r="129" spans="1:8" ht="40.5" customHeight="1" thickBot="1">
      <c r="A129" s="8">
        <v>113</v>
      </c>
      <c r="B129" s="9" t="s">
        <v>80</v>
      </c>
      <c r="C129" s="22" t="s">
        <v>81</v>
      </c>
      <c r="D129" s="11">
        <v>4840</v>
      </c>
      <c r="E129" s="11">
        <v>200</v>
      </c>
      <c r="F129" s="11"/>
      <c r="G129" s="11">
        <f>D129-E129+F129</f>
        <v>4640</v>
      </c>
      <c r="H129" s="35"/>
    </row>
    <row r="130" spans="1:8" ht="40.5" customHeight="1" thickBot="1">
      <c r="A130" s="8">
        <v>113</v>
      </c>
      <c r="B130" s="9" t="s">
        <v>82</v>
      </c>
      <c r="C130" s="22" t="s">
        <v>71</v>
      </c>
      <c r="D130" s="11">
        <v>2840</v>
      </c>
      <c r="E130" s="11"/>
      <c r="F130" s="11">
        <v>111</v>
      </c>
      <c r="G130" s="11">
        <f>D130-E130+F130</f>
        <v>2951</v>
      </c>
      <c r="H130" s="35"/>
    </row>
    <row r="131" spans="1:8" ht="40.5" customHeight="1" thickBot="1">
      <c r="A131" s="8">
        <v>113</v>
      </c>
      <c r="B131" s="9" t="s">
        <v>341</v>
      </c>
      <c r="C131" s="22" t="s">
        <v>342</v>
      </c>
      <c r="D131" s="11">
        <v>3234</v>
      </c>
      <c r="E131" s="11"/>
      <c r="F131" s="11">
        <v>90</v>
      </c>
      <c r="G131" s="11">
        <f>D131-E131+F131</f>
        <v>3324</v>
      </c>
      <c r="H131" s="35"/>
    </row>
    <row r="132" spans="1:8" ht="40.5" customHeight="1" thickBot="1">
      <c r="A132" s="8">
        <v>113</v>
      </c>
      <c r="B132" s="9" t="s">
        <v>83</v>
      </c>
      <c r="C132" s="22" t="s">
        <v>84</v>
      </c>
      <c r="D132" s="11">
        <v>4840</v>
      </c>
      <c r="E132" s="11">
        <v>200</v>
      </c>
      <c r="F132" s="11"/>
      <c r="G132" s="11">
        <f>D132-E132+F132</f>
        <v>4640</v>
      </c>
      <c r="H132" s="35"/>
    </row>
    <row r="133" spans="1:8" ht="40.5" customHeight="1" thickBot="1">
      <c r="A133" s="306">
        <v>113</v>
      </c>
      <c r="B133" s="238" t="s">
        <v>288</v>
      </c>
      <c r="C133" s="244" t="s">
        <v>345</v>
      </c>
      <c r="D133" s="310">
        <v>4220</v>
      </c>
      <c r="E133" s="310">
        <v>167</v>
      </c>
      <c r="F133" s="310"/>
      <c r="G133" s="11">
        <f>D133-E133+F133</f>
        <v>4053</v>
      </c>
      <c r="H133" s="311"/>
    </row>
    <row r="134" spans="1:8" ht="40.5" customHeight="1" thickBot="1">
      <c r="A134" s="8">
        <v>113</v>
      </c>
      <c r="B134" s="9" t="s">
        <v>357</v>
      </c>
      <c r="C134" s="22" t="s">
        <v>12</v>
      </c>
      <c r="D134" s="11">
        <v>2824</v>
      </c>
      <c r="E134" s="11"/>
      <c r="F134" s="11">
        <v>111</v>
      </c>
      <c r="G134" s="11">
        <f>D134-E134+F134</f>
        <v>2935</v>
      </c>
      <c r="H134" s="23"/>
    </row>
    <row r="135" spans="1:8" ht="15" customHeight="1">
      <c r="A135" s="325" t="s">
        <v>85</v>
      </c>
      <c r="B135" s="325"/>
      <c r="C135" s="325"/>
      <c r="D135" s="325"/>
      <c r="E135" s="325"/>
      <c r="F135" s="325"/>
      <c r="G135" s="325"/>
      <c r="H135" s="325"/>
    </row>
    <row r="136" spans="1:8" ht="15" customHeight="1">
      <c r="A136" s="198" t="str">
        <f aca="true" t="shared" si="12" ref="A136:H136">A7</f>
        <v>O.G</v>
      </c>
      <c r="B136" s="198" t="str">
        <f t="shared" si="12"/>
        <v>NOMBRE</v>
      </c>
      <c r="C136" s="198" t="str">
        <f t="shared" si="12"/>
        <v>PUESTO</v>
      </c>
      <c r="D136" s="198" t="str">
        <f t="shared" si="12"/>
        <v>SUELDO</v>
      </c>
      <c r="E136" s="198" t="str">
        <f t="shared" si="12"/>
        <v>RETENCION</v>
      </c>
      <c r="F136" s="198" t="str">
        <f t="shared" si="12"/>
        <v>S.E.</v>
      </c>
      <c r="G136" s="198" t="str">
        <f t="shared" si="12"/>
        <v>SUELDO NETO</v>
      </c>
      <c r="H136" s="198" t="str">
        <f t="shared" si="12"/>
        <v>FIRMA</v>
      </c>
    </row>
    <row r="137" spans="1:8" ht="40.5" customHeight="1" thickBot="1">
      <c r="A137" s="8">
        <v>113</v>
      </c>
      <c r="B137" s="9" t="s">
        <v>86</v>
      </c>
      <c r="C137" s="22" t="s">
        <v>87</v>
      </c>
      <c r="D137" s="11">
        <v>3518</v>
      </c>
      <c r="E137" s="10"/>
      <c r="F137" s="10">
        <v>90</v>
      </c>
      <c r="G137" s="10">
        <f>D137-E137+F137</f>
        <v>3608</v>
      </c>
      <c r="H137" s="35"/>
    </row>
    <row r="138" spans="1:8" ht="40.5" customHeight="1" thickBot="1">
      <c r="A138" s="8">
        <v>113</v>
      </c>
      <c r="B138" s="9" t="s">
        <v>321</v>
      </c>
      <c r="C138" s="22" t="s">
        <v>87</v>
      </c>
      <c r="D138" s="10">
        <v>3518</v>
      </c>
      <c r="E138" s="10"/>
      <c r="F138" s="10">
        <v>90</v>
      </c>
      <c r="G138" s="10">
        <f>D138-E138+F138</f>
        <v>3608</v>
      </c>
      <c r="H138" s="35"/>
    </row>
    <row r="139" spans="1:8" ht="40.5" customHeight="1" thickBot="1">
      <c r="A139" s="8">
        <v>113</v>
      </c>
      <c r="B139" s="9" t="s">
        <v>316</v>
      </c>
      <c r="C139" s="22" t="s">
        <v>323</v>
      </c>
      <c r="D139" s="12">
        <v>1593</v>
      </c>
      <c r="E139" s="12"/>
      <c r="F139" s="12">
        <v>167</v>
      </c>
      <c r="G139" s="10">
        <f>D139-E139+F139</f>
        <v>1760</v>
      </c>
      <c r="H139" s="35"/>
    </row>
    <row r="140" spans="1:8" ht="40.5" customHeight="1" thickTop="1">
      <c r="A140" s="200"/>
      <c r="B140" s="28"/>
      <c r="C140" s="33" t="s">
        <v>9</v>
      </c>
      <c r="D140" s="85">
        <f>SUM(D126:D139)</f>
        <v>44587</v>
      </c>
      <c r="E140" s="85">
        <f>SUM(E126:E139)</f>
        <v>1473</v>
      </c>
      <c r="F140" s="85">
        <f>SUM(F126:F139)</f>
        <v>659</v>
      </c>
      <c r="G140" s="85">
        <f>SUM(G126:G139)</f>
        <v>43773</v>
      </c>
      <c r="H140" s="96"/>
    </row>
    <row r="141" spans="1:8" ht="15" customHeight="1">
      <c r="A141" s="324" t="s">
        <v>0</v>
      </c>
      <c r="B141" s="324"/>
      <c r="C141" s="324"/>
      <c r="D141" s="324"/>
      <c r="E141" s="324"/>
      <c r="F141" s="324"/>
      <c r="G141" s="324"/>
      <c r="H141" s="324"/>
    </row>
    <row r="142" spans="1:8" ht="15" customHeight="1">
      <c r="A142" s="200"/>
      <c r="B142" s="324" t="str">
        <f>B120</f>
        <v>ADMINISTRACIÓN 2012-2015</v>
      </c>
      <c r="C142" s="324"/>
      <c r="D142" s="324"/>
      <c r="E142" s="324"/>
      <c r="F142" s="324"/>
      <c r="G142" s="324"/>
      <c r="H142" s="324"/>
    </row>
    <row r="143" spans="1:8" ht="2.25" customHeight="1">
      <c r="A143" s="200"/>
      <c r="B143" s="86"/>
      <c r="C143" s="87"/>
      <c r="D143" s="197"/>
      <c r="E143" s="197"/>
      <c r="F143" s="197"/>
      <c r="G143" s="197"/>
      <c r="H143" s="197"/>
    </row>
    <row r="144" spans="1:8" ht="15" customHeight="1">
      <c r="A144" s="324" t="str">
        <f>A4</f>
        <v>NOMINA CORRESPONDIENTE A LA  SEGUNDA QUINCENA </v>
      </c>
      <c r="B144" s="324"/>
      <c r="C144" s="324"/>
      <c r="D144" s="324"/>
      <c r="E144" s="324"/>
      <c r="F144" s="324"/>
      <c r="G144" s="324"/>
      <c r="H144" s="324"/>
    </row>
    <row r="145" spans="1:8" ht="15" customHeight="1">
      <c r="A145" s="324" t="str">
        <f>A5</f>
        <v>DEL MES DE NOVIEMBRE 2014.</v>
      </c>
      <c r="B145" s="324"/>
      <c r="C145" s="324"/>
      <c r="D145" s="324"/>
      <c r="E145" s="324"/>
      <c r="F145" s="324"/>
      <c r="G145" s="324"/>
      <c r="H145" s="324"/>
    </row>
    <row r="146" spans="1:8" ht="15" customHeight="1">
      <c r="A146" s="325" t="s">
        <v>88</v>
      </c>
      <c r="B146" s="325"/>
      <c r="C146" s="325"/>
      <c r="D146" s="325"/>
      <c r="E146" s="325"/>
      <c r="F146" s="325"/>
      <c r="G146" s="325"/>
      <c r="H146" s="325"/>
    </row>
    <row r="147" spans="1:8" ht="15" customHeight="1">
      <c r="A147" s="198" t="str">
        <f aca="true" t="shared" si="13" ref="A147:H147">A7</f>
        <v>O.G</v>
      </c>
      <c r="B147" s="21" t="str">
        <f t="shared" si="13"/>
        <v>NOMBRE</v>
      </c>
      <c r="C147" s="198" t="str">
        <f t="shared" si="13"/>
        <v>PUESTO</v>
      </c>
      <c r="D147" s="198" t="str">
        <f t="shared" si="13"/>
        <v>SUELDO</v>
      </c>
      <c r="E147" s="198" t="str">
        <f t="shared" si="13"/>
        <v>RETENCION</v>
      </c>
      <c r="F147" s="198" t="str">
        <f t="shared" si="13"/>
        <v>S.E.</v>
      </c>
      <c r="G147" s="29" t="str">
        <f t="shared" si="13"/>
        <v>SUELDO NETO</v>
      </c>
      <c r="H147" s="198" t="str">
        <f t="shared" si="13"/>
        <v>FIRMA</v>
      </c>
    </row>
    <row r="148" spans="1:8" ht="48" customHeight="1" thickBot="1">
      <c r="A148" s="30">
        <v>113</v>
      </c>
      <c r="B148" s="31" t="s">
        <v>231</v>
      </c>
      <c r="C148" s="30" t="s">
        <v>11</v>
      </c>
      <c r="D148" s="11">
        <v>5900</v>
      </c>
      <c r="E148" s="10">
        <v>335</v>
      </c>
      <c r="F148" s="198"/>
      <c r="G148" s="10">
        <f>D148-E148+F148</f>
        <v>5565</v>
      </c>
      <c r="H148" s="25"/>
    </row>
    <row r="149" spans="1:8" ht="40.5" customHeight="1" thickBot="1">
      <c r="A149" s="8">
        <v>113</v>
      </c>
      <c r="B149" s="28" t="s">
        <v>89</v>
      </c>
      <c r="C149" s="8" t="s">
        <v>90</v>
      </c>
      <c r="D149" s="11">
        <v>4610</v>
      </c>
      <c r="E149" s="10">
        <v>200</v>
      </c>
      <c r="F149" s="10"/>
      <c r="G149" s="10">
        <f>D149-E149+F149</f>
        <v>4410</v>
      </c>
      <c r="H149" s="35"/>
    </row>
    <row r="150" spans="1:8" ht="40.5" customHeight="1" thickBot="1">
      <c r="A150" s="8">
        <v>113</v>
      </c>
      <c r="B150" s="28" t="s">
        <v>91</v>
      </c>
      <c r="C150" s="8" t="s">
        <v>90</v>
      </c>
      <c r="D150" s="12">
        <v>4476</v>
      </c>
      <c r="E150" s="12">
        <v>167</v>
      </c>
      <c r="F150" s="12"/>
      <c r="G150" s="10">
        <f>D150-E150+F150</f>
        <v>4309</v>
      </c>
      <c r="H150" s="35"/>
    </row>
    <row r="151" spans="1:8" ht="40.5" customHeight="1" thickTop="1">
      <c r="A151" s="200"/>
      <c r="B151" s="28"/>
      <c r="C151" s="33" t="s">
        <v>9</v>
      </c>
      <c r="D151" s="85">
        <f>SUM(D148:D150)</f>
        <v>14986</v>
      </c>
      <c r="E151" s="85">
        <f>SUM(E148:E150)</f>
        <v>702</v>
      </c>
      <c r="F151" s="85">
        <f>SUM(F148:F150)</f>
        <v>0</v>
      </c>
      <c r="G151" s="85">
        <f>SUM(G148:G150)</f>
        <v>14284</v>
      </c>
      <c r="H151" s="97"/>
    </row>
    <row r="152" spans="1:8" ht="15" customHeight="1">
      <c r="A152" s="324" t="s">
        <v>0</v>
      </c>
      <c r="B152" s="324"/>
      <c r="C152" s="324"/>
      <c r="D152" s="324"/>
      <c r="E152" s="324"/>
      <c r="F152" s="324"/>
      <c r="G152" s="324"/>
      <c r="H152" s="324"/>
    </row>
    <row r="153" spans="1:8" ht="15" customHeight="1">
      <c r="A153" s="200"/>
      <c r="B153" s="324" t="str">
        <f>B120</f>
        <v>ADMINISTRACIÓN 2012-2015</v>
      </c>
      <c r="C153" s="324"/>
      <c r="D153" s="324"/>
      <c r="E153" s="324"/>
      <c r="F153" s="324"/>
      <c r="G153" s="324"/>
      <c r="H153" s="324"/>
    </row>
    <row r="154" spans="1:8" ht="2.25" customHeight="1">
      <c r="A154" s="200"/>
      <c r="B154" s="86"/>
      <c r="C154" s="87"/>
      <c r="D154" s="197"/>
      <c r="E154" s="197"/>
      <c r="F154" s="197"/>
      <c r="G154" s="197"/>
      <c r="H154" s="197"/>
    </row>
    <row r="155" spans="1:8" ht="15" customHeight="1">
      <c r="A155" s="324" t="str">
        <f>A4</f>
        <v>NOMINA CORRESPONDIENTE A LA  SEGUNDA QUINCENA </v>
      </c>
      <c r="B155" s="324"/>
      <c r="C155" s="324"/>
      <c r="D155" s="324"/>
      <c r="E155" s="324"/>
      <c r="F155" s="324"/>
      <c r="G155" s="324"/>
      <c r="H155" s="324"/>
    </row>
    <row r="156" spans="1:8" ht="15" customHeight="1">
      <c r="A156" s="324" t="str">
        <f>A5</f>
        <v>DEL MES DE NOVIEMBRE 2014.</v>
      </c>
      <c r="B156" s="324"/>
      <c r="C156" s="324"/>
      <c r="D156" s="324"/>
      <c r="E156" s="324"/>
      <c r="F156" s="324"/>
      <c r="G156" s="324"/>
      <c r="H156" s="324"/>
    </row>
    <row r="157" spans="1:8" ht="15" customHeight="1">
      <c r="A157" s="327" t="s">
        <v>92</v>
      </c>
      <c r="B157" s="327"/>
      <c r="C157" s="327"/>
      <c r="D157" s="327"/>
      <c r="E157" s="327"/>
      <c r="F157" s="327"/>
      <c r="G157" s="327"/>
      <c r="H157" s="327"/>
    </row>
    <row r="158" spans="1:8" ht="15" customHeight="1">
      <c r="A158" s="199" t="str">
        <f aca="true" t="shared" si="14" ref="A158:H158">A7</f>
        <v>O.G</v>
      </c>
      <c r="B158" s="41" t="str">
        <f t="shared" si="14"/>
        <v>NOMBRE</v>
      </c>
      <c r="C158" s="199" t="str">
        <f t="shared" si="14"/>
        <v>PUESTO</v>
      </c>
      <c r="D158" s="199" t="str">
        <f t="shared" si="14"/>
        <v>SUELDO</v>
      </c>
      <c r="E158" s="199" t="str">
        <f t="shared" si="14"/>
        <v>RETENCION</v>
      </c>
      <c r="F158" s="199" t="str">
        <f t="shared" si="14"/>
        <v>S.E.</v>
      </c>
      <c r="G158" s="199" t="str">
        <f t="shared" si="14"/>
        <v>SUELDO NETO</v>
      </c>
      <c r="H158" s="199" t="str">
        <f t="shared" si="14"/>
        <v>FIRMA</v>
      </c>
    </row>
    <row r="159" spans="1:8" ht="40.5" customHeight="1" thickBot="1">
      <c r="A159" s="8">
        <v>113</v>
      </c>
      <c r="B159" s="9" t="s">
        <v>232</v>
      </c>
      <c r="C159" s="22" t="s">
        <v>11</v>
      </c>
      <c r="D159" s="10">
        <v>7300</v>
      </c>
      <c r="E159" s="10">
        <v>400</v>
      </c>
      <c r="F159" s="10"/>
      <c r="G159" s="10">
        <f>D159-E159+F159</f>
        <v>6900</v>
      </c>
      <c r="H159" s="35"/>
    </row>
    <row r="160" spans="1:8" ht="45" customHeight="1" thickBot="1">
      <c r="A160" s="8">
        <v>113</v>
      </c>
      <c r="B160" s="9" t="s">
        <v>281</v>
      </c>
      <c r="C160" s="8" t="s">
        <v>10</v>
      </c>
      <c r="D160" s="12">
        <v>2800</v>
      </c>
      <c r="E160" s="12"/>
      <c r="F160" s="12">
        <v>111</v>
      </c>
      <c r="G160" s="10">
        <f>D160-E160+F160</f>
        <v>2911</v>
      </c>
      <c r="H160" s="23"/>
    </row>
    <row r="161" spans="1:8" ht="40.5" customHeight="1" thickTop="1">
      <c r="A161" s="200"/>
      <c r="B161" s="28"/>
      <c r="C161" s="33" t="s">
        <v>9</v>
      </c>
      <c r="D161" s="85">
        <f>SUM(D159:D160)</f>
        <v>10100</v>
      </c>
      <c r="E161" s="85">
        <f>SUM(E159:E160)</f>
        <v>400</v>
      </c>
      <c r="F161" s="85">
        <f>SUM(F159:F160)</f>
        <v>111</v>
      </c>
      <c r="G161" s="85">
        <f>SUM(G159:G160)</f>
        <v>9811</v>
      </c>
      <c r="H161" s="26"/>
    </row>
    <row r="162" spans="1:8" ht="15" customHeight="1">
      <c r="A162" s="324" t="s">
        <v>0</v>
      </c>
      <c r="B162" s="324"/>
      <c r="C162" s="324"/>
      <c r="D162" s="324"/>
      <c r="E162" s="324"/>
      <c r="F162" s="324"/>
      <c r="G162" s="324"/>
      <c r="H162" s="324"/>
    </row>
    <row r="163" spans="1:8" ht="15" customHeight="1">
      <c r="A163" s="200"/>
      <c r="B163" s="324" t="str">
        <f>B153</f>
        <v>ADMINISTRACIÓN 2012-2015</v>
      </c>
      <c r="C163" s="324"/>
      <c r="D163" s="324"/>
      <c r="E163" s="324"/>
      <c r="F163" s="324"/>
      <c r="G163" s="324"/>
      <c r="H163" s="324"/>
    </row>
    <row r="164" spans="1:8" ht="2.25" customHeight="1">
      <c r="A164" s="200"/>
      <c r="B164" s="86"/>
      <c r="C164" s="87"/>
      <c r="D164" s="197"/>
      <c r="E164" s="197"/>
      <c r="F164" s="197"/>
      <c r="G164" s="197"/>
      <c r="H164" s="197"/>
    </row>
    <row r="165" spans="1:8" ht="15" customHeight="1">
      <c r="A165" s="324" t="str">
        <f>A4</f>
        <v>NOMINA CORRESPONDIENTE A LA  SEGUNDA QUINCENA </v>
      </c>
      <c r="B165" s="324"/>
      <c r="C165" s="324"/>
      <c r="D165" s="324"/>
      <c r="E165" s="324"/>
      <c r="F165" s="324"/>
      <c r="G165" s="324"/>
      <c r="H165" s="324"/>
    </row>
    <row r="166" spans="1:8" ht="15" customHeight="1">
      <c r="A166" s="324" t="str">
        <f>A5</f>
        <v>DEL MES DE NOVIEMBRE 2014.</v>
      </c>
      <c r="B166" s="324"/>
      <c r="C166" s="324"/>
      <c r="D166" s="324"/>
      <c r="E166" s="324"/>
      <c r="F166" s="324"/>
      <c r="G166" s="324"/>
      <c r="H166" s="324"/>
    </row>
    <row r="167" spans="1:8" ht="15" customHeight="1">
      <c r="A167" s="325" t="s">
        <v>93</v>
      </c>
      <c r="B167" s="325"/>
      <c r="C167" s="325"/>
      <c r="D167" s="325"/>
      <c r="E167" s="325"/>
      <c r="F167" s="325"/>
      <c r="G167" s="325"/>
      <c r="H167" s="325"/>
    </row>
    <row r="168" spans="1:8" ht="15" customHeight="1">
      <c r="A168" s="198" t="str">
        <f aca="true" t="shared" si="15" ref="A168:H168">A7</f>
        <v>O.G</v>
      </c>
      <c r="B168" s="198" t="str">
        <f t="shared" si="15"/>
        <v>NOMBRE</v>
      </c>
      <c r="C168" s="198" t="str">
        <f t="shared" si="15"/>
        <v>PUESTO</v>
      </c>
      <c r="D168" s="198" t="str">
        <f t="shared" si="15"/>
        <v>SUELDO</v>
      </c>
      <c r="E168" s="198" t="str">
        <f t="shared" si="15"/>
        <v>RETENCION</v>
      </c>
      <c r="F168" s="198" t="str">
        <f t="shared" si="15"/>
        <v>S.E.</v>
      </c>
      <c r="G168" s="198" t="str">
        <f t="shared" si="15"/>
        <v>SUELDO NETO</v>
      </c>
      <c r="H168" s="198" t="str">
        <f t="shared" si="15"/>
        <v>FIRMA</v>
      </c>
    </row>
    <row r="169" spans="1:8" ht="40.5" customHeight="1" thickBot="1">
      <c r="A169" s="8">
        <v>113</v>
      </c>
      <c r="B169" s="9" t="s">
        <v>233</v>
      </c>
      <c r="C169" s="22" t="s">
        <v>94</v>
      </c>
      <c r="D169" s="10">
        <v>7300</v>
      </c>
      <c r="E169" s="10">
        <v>400</v>
      </c>
      <c r="F169" s="10"/>
      <c r="G169" s="10">
        <f>D169-E169+F169</f>
        <v>6900</v>
      </c>
      <c r="H169" s="35"/>
    </row>
    <row r="170" spans="1:8" ht="40.5" customHeight="1" thickBot="1">
      <c r="A170" s="8">
        <v>113</v>
      </c>
      <c r="B170" s="9" t="s">
        <v>254</v>
      </c>
      <c r="C170" s="22" t="s">
        <v>12</v>
      </c>
      <c r="D170" s="10">
        <v>4730</v>
      </c>
      <c r="E170" s="10">
        <v>200</v>
      </c>
      <c r="F170" s="10"/>
      <c r="G170" s="10">
        <f>D170-E170+F170</f>
        <v>4530</v>
      </c>
      <c r="H170" s="35"/>
    </row>
    <row r="171" spans="1:8" ht="40.5" customHeight="1" thickBot="1">
      <c r="A171" s="8">
        <v>113</v>
      </c>
      <c r="B171" s="9" t="s">
        <v>326</v>
      </c>
      <c r="C171" s="22" t="s">
        <v>12</v>
      </c>
      <c r="D171" s="10">
        <v>4150</v>
      </c>
      <c r="E171" s="10">
        <v>167</v>
      </c>
      <c r="F171" s="10"/>
      <c r="G171" s="10">
        <f>D171-E171+F171</f>
        <v>3983</v>
      </c>
      <c r="H171" s="35"/>
    </row>
    <row r="172" spans="1:8" ht="40.5" customHeight="1" thickBot="1">
      <c r="A172" s="8">
        <v>113</v>
      </c>
      <c r="B172" s="9" t="s">
        <v>361</v>
      </c>
      <c r="C172" s="22" t="s">
        <v>12</v>
      </c>
      <c r="D172" s="10">
        <v>3475</v>
      </c>
      <c r="E172" s="10"/>
      <c r="F172" s="10">
        <v>90</v>
      </c>
      <c r="G172" s="10">
        <f>D172-E172+F172</f>
        <v>3565</v>
      </c>
      <c r="H172" s="35"/>
    </row>
    <row r="173" spans="1:8" ht="40.5" customHeight="1" thickBot="1">
      <c r="A173" s="8">
        <v>113</v>
      </c>
      <c r="B173" s="9" t="s">
        <v>95</v>
      </c>
      <c r="C173" s="22" t="s">
        <v>10</v>
      </c>
      <c r="D173" s="12">
        <v>3475</v>
      </c>
      <c r="E173" s="12"/>
      <c r="F173" s="12">
        <v>90</v>
      </c>
      <c r="G173" s="10">
        <f>D173-E173+F173</f>
        <v>3565</v>
      </c>
      <c r="H173" s="35"/>
    </row>
    <row r="174" spans="1:8" ht="40.5" customHeight="1" thickTop="1">
      <c r="A174" s="200"/>
      <c r="B174" s="28"/>
      <c r="C174" s="33" t="s">
        <v>9</v>
      </c>
      <c r="D174" s="85">
        <f>SUM(D169:D173)</f>
        <v>23130</v>
      </c>
      <c r="E174" s="85">
        <f>SUM(E169:E173)</f>
        <v>767</v>
      </c>
      <c r="F174" s="85">
        <f>SUM(F169:F173)</f>
        <v>180</v>
      </c>
      <c r="G174" s="85">
        <f>SUM(G169:G173)</f>
        <v>22543</v>
      </c>
      <c r="H174" s="26"/>
    </row>
    <row r="175" spans="1:8" ht="15" customHeight="1">
      <c r="A175" s="324" t="s">
        <v>0</v>
      </c>
      <c r="B175" s="324"/>
      <c r="C175" s="324"/>
      <c r="D175" s="324"/>
      <c r="E175" s="324"/>
      <c r="F175" s="324"/>
      <c r="G175" s="324"/>
      <c r="H175" s="324"/>
    </row>
    <row r="176" spans="1:8" ht="15" customHeight="1">
      <c r="A176" s="200"/>
      <c r="B176" s="324" t="str">
        <f>B163</f>
        <v>ADMINISTRACIÓN 2012-2015</v>
      </c>
      <c r="C176" s="324"/>
      <c r="D176" s="324"/>
      <c r="E176" s="324"/>
      <c r="F176" s="324"/>
      <c r="G176" s="324"/>
      <c r="H176" s="324"/>
    </row>
    <row r="177" spans="1:8" ht="2.25" customHeight="1">
      <c r="A177" s="200"/>
      <c r="B177" s="86"/>
      <c r="C177" s="87"/>
      <c r="D177" s="197"/>
      <c r="E177" s="197"/>
      <c r="F177" s="197"/>
      <c r="G177" s="197"/>
      <c r="H177" s="197"/>
    </row>
    <row r="178" spans="1:8" ht="15" customHeight="1">
      <c r="A178" s="324" t="str">
        <f>A4</f>
        <v>NOMINA CORRESPONDIENTE A LA  SEGUNDA QUINCENA </v>
      </c>
      <c r="B178" s="324"/>
      <c r="C178" s="324"/>
      <c r="D178" s="324"/>
      <c r="E178" s="324"/>
      <c r="F178" s="324"/>
      <c r="G178" s="324"/>
      <c r="H178" s="324"/>
    </row>
    <row r="179" spans="1:8" ht="15" customHeight="1">
      <c r="A179" s="324" t="str">
        <f>A5</f>
        <v>DEL MES DE NOVIEMBRE 2014.</v>
      </c>
      <c r="B179" s="324"/>
      <c r="C179" s="324"/>
      <c r="D179" s="324"/>
      <c r="E179" s="324"/>
      <c r="F179" s="324"/>
      <c r="G179" s="324"/>
      <c r="H179" s="324"/>
    </row>
    <row r="180" spans="1:8" ht="15" customHeight="1">
      <c r="A180" s="325" t="s">
        <v>96</v>
      </c>
      <c r="B180" s="325"/>
      <c r="C180" s="325"/>
      <c r="D180" s="325"/>
      <c r="E180" s="325"/>
      <c r="F180" s="325"/>
      <c r="G180" s="325"/>
      <c r="H180" s="325"/>
    </row>
    <row r="181" spans="1:8" ht="15" customHeight="1">
      <c r="A181" s="198" t="str">
        <f>A7</f>
        <v>O.G</v>
      </c>
      <c r="B181" s="21" t="str">
        <f>B7</f>
        <v>NOMBRE</v>
      </c>
      <c r="C181" s="198" t="s">
        <v>3</v>
      </c>
      <c r="D181" s="198" t="str">
        <f>D7</f>
        <v>SUELDO</v>
      </c>
      <c r="E181" s="198" t="str">
        <f>E7</f>
        <v>RETENCION</v>
      </c>
      <c r="F181" s="198" t="str">
        <f>F7</f>
        <v>S.E.</v>
      </c>
      <c r="G181" s="29" t="str">
        <f>G7</f>
        <v>SUELDO NETO</v>
      </c>
      <c r="H181" s="198" t="str">
        <f>H7</f>
        <v>FIRMA</v>
      </c>
    </row>
    <row r="182" spans="1:8" ht="40.5" customHeight="1" thickBot="1">
      <c r="A182" s="3">
        <v>113</v>
      </c>
      <c r="B182" s="9" t="s">
        <v>234</v>
      </c>
      <c r="C182" s="8" t="s">
        <v>11</v>
      </c>
      <c r="D182" s="53">
        <v>5920</v>
      </c>
      <c r="E182" s="53">
        <v>335</v>
      </c>
      <c r="F182" s="98"/>
      <c r="G182" s="10">
        <f>D182-E182+F182</f>
        <v>5585</v>
      </c>
      <c r="H182" s="47"/>
    </row>
    <row r="183" spans="1:8" ht="40.5" customHeight="1" thickBot="1">
      <c r="A183" s="8">
        <v>113</v>
      </c>
      <c r="B183" s="9" t="s">
        <v>97</v>
      </c>
      <c r="C183" s="8" t="s">
        <v>10</v>
      </c>
      <c r="D183" s="10">
        <v>3132</v>
      </c>
      <c r="E183" s="36"/>
      <c r="F183" s="36">
        <v>90</v>
      </c>
      <c r="G183" s="10">
        <f>D183-E183+F183</f>
        <v>3222</v>
      </c>
      <c r="H183" s="35"/>
    </row>
    <row r="184" spans="1:8" ht="40.5" customHeight="1" thickBot="1">
      <c r="A184" s="8">
        <v>113</v>
      </c>
      <c r="B184" s="9" t="s">
        <v>98</v>
      </c>
      <c r="C184" s="22" t="s">
        <v>353</v>
      </c>
      <c r="D184" s="12">
        <v>3132</v>
      </c>
      <c r="E184" s="90"/>
      <c r="F184" s="90">
        <v>90</v>
      </c>
      <c r="G184" s="10">
        <f>D184-E184+F184</f>
        <v>3222</v>
      </c>
      <c r="H184" s="127"/>
    </row>
    <row r="185" spans="1:8" ht="40.5" customHeight="1" thickTop="1">
      <c r="A185" s="197"/>
      <c r="B185" s="28"/>
      <c r="C185" s="33" t="s">
        <v>9</v>
      </c>
      <c r="D185" s="85">
        <f>SUM(D182:D184)</f>
        <v>12184</v>
      </c>
      <c r="E185" s="85">
        <f>SUM(E182:E184)</f>
        <v>335</v>
      </c>
      <c r="F185" s="85">
        <f>SUM(F182:F184)</f>
        <v>180</v>
      </c>
      <c r="G185" s="85">
        <f>SUM(G182:G184)</f>
        <v>12029</v>
      </c>
      <c r="H185" s="96"/>
    </row>
    <row r="186" spans="1:8" ht="15" customHeight="1">
      <c r="A186" s="324" t="s">
        <v>0</v>
      </c>
      <c r="B186" s="324"/>
      <c r="C186" s="324"/>
      <c r="D186" s="324"/>
      <c r="E186" s="324"/>
      <c r="F186" s="324"/>
      <c r="G186" s="324"/>
      <c r="H186" s="324"/>
    </row>
    <row r="187" spans="1:8" ht="15" customHeight="1">
      <c r="A187" s="200"/>
      <c r="B187" s="324" t="str">
        <f>B176</f>
        <v>ADMINISTRACIÓN 2012-2015</v>
      </c>
      <c r="C187" s="324"/>
      <c r="D187" s="324"/>
      <c r="E187" s="324"/>
      <c r="F187" s="324"/>
      <c r="G187" s="324"/>
      <c r="H187" s="324"/>
    </row>
    <row r="188" spans="1:8" ht="2.25" customHeight="1">
      <c r="A188" s="200"/>
      <c r="B188" s="86"/>
      <c r="C188" s="87"/>
      <c r="D188" s="197"/>
      <c r="E188" s="197"/>
      <c r="F188" s="197"/>
      <c r="G188" s="197"/>
      <c r="H188" s="197"/>
    </row>
    <row r="189" spans="1:8" ht="15" customHeight="1">
      <c r="A189" s="324" t="str">
        <f>A4</f>
        <v>NOMINA CORRESPONDIENTE A LA  SEGUNDA QUINCENA </v>
      </c>
      <c r="B189" s="324"/>
      <c r="C189" s="324"/>
      <c r="D189" s="324"/>
      <c r="E189" s="324"/>
      <c r="F189" s="324"/>
      <c r="G189" s="324"/>
      <c r="H189" s="324"/>
    </row>
    <row r="190" spans="1:8" ht="15" customHeight="1">
      <c r="A190" s="324" t="str">
        <f>A5</f>
        <v>DEL MES DE NOVIEMBRE 2014.</v>
      </c>
      <c r="B190" s="324"/>
      <c r="C190" s="324"/>
      <c r="D190" s="324"/>
      <c r="E190" s="324"/>
      <c r="F190" s="324"/>
      <c r="G190" s="324"/>
      <c r="H190" s="324"/>
    </row>
    <row r="191" spans="1:8" ht="15" customHeight="1">
      <c r="A191" s="327" t="s">
        <v>96</v>
      </c>
      <c r="B191" s="327"/>
      <c r="C191" s="327"/>
      <c r="D191" s="327"/>
      <c r="E191" s="327"/>
      <c r="F191" s="327"/>
      <c r="G191" s="327"/>
      <c r="H191" s="327"/>
    </row>
    <row r="192" spans="1:8" ht="15" customHeight="1">
      <c r="A192" s="199" t="str">
        <f aca="true" t="shared" si="16" ref="A192:H192">A7</f>
        <v>O.G</v>
      </c>
      <c r="B192" s="41" t="str">
        <f t="shared" si="16"/>
        <v>NOMBRE</v>
      </c>
      <c r="C192" s="199" t="str">
        <f t="shared" si="16"/>
        <v>PUESTO</v>
      </c>
      <c r="D192" s="199" t="str">
        <f t="shared" si="16"/>
        <v>SUELDO</v>
      </c>
      <c r="E192" s="199" t="str">
        <f t="shared" si="16"/>
        <v>RETENCION</v>
      </c>
      <c r="F192" s="199" t="str">
        <f t="shared" si="16"/>
        <v>S.E.</v>
      </c>
      <c r="G192" s="42" t="str">
        <f t="shared" si="16"/>
        <v>SUELDO NETO</v>
      </c>
      <c r="H192" s="199" t="str">
        <f t="shared" si="16"/>
        <v>FIRMA</v>
      </c>
    </row>
    <row r="193" spans="1:8" ht="40.5" customHeight="1" thickBot="1">
      <c r="A193" s="8">
        <v>113</v>
      </c>
      <c r="B193" s="9" t="s">
        <v>99</v>
      </c>
      <c r="C193" s="22" t="s">
        <v>100</v>
      </c>
      <c r="D193" s="10">
        <v>5042</v>
      </c>
      <c r="E193" s="11">
        <v>200</v>
      </c>
      <c r="F193" s="11"/>
      <c r="G193" s="11">
        <f>D193-E193+F193</f>
        <v>4842</v>
      </c>
      <c r="H193" s="35"/>
    </row>
    <row r="194" spans="1:8" ht="40.5" customHeight="1" thickBot="1">
      <c r="A194" s="8">
        <v>113</v>
      </c>
      <c r="B194" s="9" t="s">
        <v>101</v>
      </c>
      <c r="C194" s="22" t="s">
        <v>102</v>
      </c>
      <c r="D194" s="10">
        <v>4620</v>
      </c>
      <c r="E194" s="11">
        <v>200</v>
      </c>
      <c r="F194" s="11"/>
      <c r="G194" s="11">
        <f aca="true" t="shared" si="17" ref="G194:G199">D194-E194+F194</f>
        <v>4420</v>
      </c>
      <c r="H194" s="35"/>
    </row>
    <row r="195" spans="1:8" ht="40.5" customHeight="1" thickBot="1">
      <c r="A195" s="8">
        <v>113</v>
      </c>
      <c r="B195" s="9" t="s">
        <v>103</v>
      </c>
      <c r="C195" s="8" t="s">
        <v>104</v>
      </c>
      <c r="D195" s="10">
        <v>4775</v>
      </c>
      <c r="E195" s="11">
        <v>200</v>
      </c>
      <c r="F195" s="11"/>
      <c r="G195" s="11">
        <f t="shared" si="17"/>
        <v>4575</v>
      </c>
      <c r="H195" s="35"/>
    </row>
    <row r="196" spans="1:8" ht="40.5" customHeight="1" thickBot="1">
      <c r="A196" s="8">
        <v>113</v>
      </c>
      <c r="B196" s="9" t="s">
        <v>105</v>
      </c>
      <c r="C196" s="8" t="s">
        <v>104</v>
      </c>
      <c r="D196" s="10">
        <v>4100</v>
      </c>
      <c r="E196" s="10">
        <v>167</v>
      </c>
      <c r="F196" s="10"/>
      <c r="G196" s="11">
        <f t="shared" si="17"/>
        <v>3933</v>
      </c>
      <c r="H196" s="35"/>
    </row>
    <row r="197" spans="1:8" ht="40.5" customHeight="1" thickBot="1">
      <c r="A197" s="8">
        <v>113</v>
      </c>
      <c r="B197" s="9" t="s">
        <v>106</v>
      </c>
      <c r="C197" s="8" t="s">
        <v>104</v>
      </c>
      <c r="D197" s="10">
        <v>3480</v>
      </c>
      <c r="E197" s="156"/>
      <c r="F197" s="10">
        <v>90</v>
      </c>
      <c r="G197" s="11">
        <f t="shared" si="17"/>
        <v>3570</v>
      </c>
      <c r="H197" s="35"/>
    </row>
    <row r="198" spans="1:8" ht="40.5" customHeight="1" thickBot="1">
      <c r="A198" s="8">
        <v>113</v>
      </c>
      <c r="B198" s="9" t="s">
        <v>320</v>
      </c>
      <c r="C198" s="8" t="s">
        <v>104</v>
      </c>
      <c r="D198" s="10">
        <v>3480</v>
      </c>
      <c r="E198" s="156"/>
      <c r="F198" s="10">
        <v>90</v>
      </c>
      <c r="G198" s="11">
        <f t="shared" si="17"/>
        <v>3570</v>
      </c>
      <c r="H198" s="23"/>
    </row>
    <row r="199" spans="1:8" ht="40.5" customHeight="1" thickBot="1">
      <c r="A199" s="235">
        <v>113</v>
      </c>
      <c r="B199" s="238" t="s">
        <v>383</v>
      </c>
      <c r="C199" s="235" t="s">
        <v>104</v>
      </c>
      <c r="D199" s="12">
        <v>3480</v>
      </c>
      <c r="E199" s="158"/>
      <c r="F199" s="12">
        <v>90</v>
      </c>
      <c r="G199" s="11">
        <f t="shared" si="17"/>
        <v>3570</v>
      </c>
      <c r="H199" s="23"/>
    </row>
    <row r="200" spans="1:8" ht="40.5" customHeight="1" thickBot="1" thickTop="1">
      <c r="A200" s="200"/>
      <c r="B200" s="28"/>
      <c r="C200" s="33" t="s">
        <v>9</v>
      </c>
      <c r="D200" s="143">
        <f>SUM(D193:D199)</f>
        <v>28977</v>
      </c>
      <c r="E200" s="143">
        <f>SUM(E193:E199)</f>
        <v>767</v>
      </c>
      <c r="F200" s="143">
        <f>SUM(F193:F199)</f>
        <v>270</v>
      </c>
      <c r="G200" s="143">
        <f>SUM(G193:G199)</f>
        <v>28480</v>
      </c>
      <c r="H200" s="89"/>
    </row>
    <row r="201" spans="1:8" ht="15" customHeight="1" thickTop="1">
      <c r="A201" s="324" t="s">
        <v>0</v>
      </c>
      <c r="B201" s="324"/>
      <c r="C201" s="324"/>
      <c r="D201" s="324"/>
      <c r="E201" s="324"/>
      <c r="F201" s="324"/>
      <c r="G201" s="324"/>
      <c r="H201" s="324"/>
    </row>
    <row r="202" spans="1:8" ht="15" customHeight="1">
      <c r="A202" s="200"/>
      <c r="B202" s="324" t="str">
        <f>B187</f>
        <v>ADMINISTRACIÓN 2012-2015</v>
      </c>
      <c r="C202" s="324"/>
      <c r="D202" s="324"/>
      <c r="E202" s="324"/>
      <c r="F202" s="324"/>
      <c r="G202" s="324"/>
      <c r="H202" s="324"/>
    </row>
    <row r="203" spans="1:8" ht="2.25" customHeight="1">
      <c r="A203" s="200"/>
      <c r="B203" s="86"/>
      <c r="C203" s="87"/>
      <c r="D203" s="197"/>
      <c r="E203" s="197"/>
      <c r="F203" s="197"/>
      <c r="G203" s="197"/>
      <c r="H203" s="197"/>
    </row>
    <row r="204" spans="1:8" ht="15" customHeight="1">
      <c r="A204" s="324" t="str">
        <f>A4</f>
        <v>NOMINA CORRESPONDIENTE A LA  SEGUNDA QUINCENA </v>
      </c>
      <c r="B204" s="324"/>
      <c r="C204" s="324"/>
      <c r="D204" s="324"/>
      <c r="E204" s="324"/>
      <c r="F204" s="324"/>
      <c r="G204" s="324"/>
      <c r="H204" s="324"/>
    </row>
    <row r="205" spans="1:8" ht="15" customHeight="1">
      <c r="A205" s="324" t="str">
        <f>A5</f>
        <v>DEL MES DE NOVIEMBRE 2014.</v>
      </c>
      <c r="B205" s="324"/>
      <c r="C205" s="324"/>
      <c r="D205" s="324"/>
      <c r="E205" s="324"/>
      <c r="F205" s="324"/>
      <c r="G205" s="324"/>
      <c r="H205" s="324"/>
    </row>
    <row r="206" spans="1:8" ht="15" customHeight="1">
      <c r="A206" s="325" t="s">
        <v>107</v>
      </c>
      <c r="B206" s="325"/>
      <c r="C206" s="325"/>
      <c r="D206" s="325"/>
      <c r="E206" s="325"/>
      <c r="F206" s="325"/>
      <c r="G206" s="325"/>
      <c r="H206" s="325"/>
    </row>
    <row r="207" spans="1:8" ht="15" customHeight="1">
      <c r="A207" s="198" t="str">
        <f aca="true" t="shared" si="18" ref="A207:H207">A7</f>
        <v>O.G</v>
      </c>
      <c r="B207" s="198" t="str">
        <f t="shared" si="18"/>
        <v>NOMBRE</v>
      </c>
      <c r="C207" s="198" t="str">
        <f t="shared" si="18"/>
        <v>PUESTO</v>
      </c>
      <c r="D207" s="198" t="str">
        <f t="shared" si="18"/>
        <v>SUELDO</v>
      </c>
      <c r="E207" s="198" t="str">
        <f t="shared" si="18"/>
        <v>RETENCION</v>
      </c>
      <c r="F207" s="198" t="str">
        <f t="shared" si="18"/>
        <v>S.E.</v>
      </c>
      <c r="G207" s="198" t="str">
        <f t="shared" si="18"/>
        <v>SUELDO NETO</v>
      </c>
      <c r="H207" s="198" t="str">
        <f t="shared" si="18"/>
        <v>FIRMA</v>
      </c>
    </row>
    <row r="208" spans="1:8" ht="40.5" customHeight="1" thickBot="1">
      <c r="A208" s="8">
        <v>113</v>
      </c>
      <c r="B208" s="9" t="s">
        <v>235</v>
      </c>
      <c r="C208" s="8" t="s">
        <v>11</v>
      </c>
      <c r="D208" s="10">
        <v>7300</v>
      </c>
      <c r="E208" s="10">
        <v>400</v>
      </c>
      <c r="F208" s="10"/>
      <c r="G208" s="10">
        <f>D208-E208+F208</f>
        <v>6900</v>
      </c>
      <c r="H208" s="99"/>
    </row>
    <row r="209" spans="1:8" ht="40.5" customHeight="1" thickBot="1">
      <c r="A209" s="8">
        <v>113</v>
      </c>
      <c r="B209" s="9" t="s">
        <v>271</v>
      </c>
      <c r="C209" s="22" t="s">
        <v>285</v>
      </c>
      <c r="D209" s="10">
        <v>4380</v>
      </c>
      <c r="E209" s="10">
        <v>167</v>
      </c>
      <c r="F209" s="10"/>
      <c r="G209" s="10">
        <f>D209-E209+F209</f>
        <v>4213</v>
      </c>
      <c r="H209" s="99"/>
    </row>
    <row r="210" spans="1:8" ht="40.5" customHeight="1" thickBot="1">
      <c r="A210" s="8">
        <v>113</v>
      </c>
      <c r="B210" s="9" t="s">
        <v>282</v>
      </c>
      <c r="C210" s="8" t="s">
        <v>10</v>
      </c>
      <c r="D210" s="10">
        <v>4200</v>
      </c>
      <c r="E210" s="10">
        <v>167</v>
      </c>
      <c r="F210" s="10"/>
      <c r="G210" s="10">
        <f>D210-E210+F210</f>
        <v>4033</v>
      </c>
      <c r="H210" s="99"/>
    </row>
    <row r="211" spans="1:8" ht="40.5" customHeight="1" thickBot="1">
      <c r="A211" s="8">
        <v>113</v>
      </c>
      <c r="B211" s="9" t="s">
        <v>261</v>
      </c>
      <c r="C211" s="8" t="s">
        <v>10</v>
      </c>
      <c r="D211" s="10">
        <v>3162</v>
      </c>
      <c r="E211" s="10"/>
      <c r="F211" s="10">
        <v>90</v>
      </c>
      <c r="G211" s="10">
        <f>D211-E211+F211</f>
        <v>3252</v>
      </c>
      <c r="H211" s="126"/>
    </row>
    <row r="212" spans="1:8" ht="40.5" customHeight="1" thickBot="1">
      <c r="A212" s="235">
        <v>113</v>
      </c>
      <c r="B212" s="9" t="s">
        <v>389</v>
      </c>
      <c r="C212" s="235" t="s">
        <v>12</v>
      </c>
      <c r="D212" s="12">
        <v>2380</v>
      </c>
      <c r="E212" s="12"/>
      <c r="F212" s="12">
        <v>129</v>
      </c>
      <c r="G212" s="10">
        <f>D212-E212+F212</f>
        <v>2509</v>
      </c>
      <c r="H212" s="314"/>
    </row>
    <row r="213" spans="1:8" ht="40.5" customHeight="1" thickTop="1">
      <c r="A213" s="200"/>
      <c r="B213" s="28"/>
      <c r="C213" s="33" t="s">
        <v>9</v>
      </c>
      <c r="D213" s="85">
        <f>SUM(D208:D212)</f>
        <v>21422</v>
      </c>
      <c r="E213" s="85">
        <f>SUM(E208:E212)</f>
        <v>734</v>
      </c>
      <c r="F213" s="85">
        <f>SUM(F208:F212)</f>
        <v>219</v>
      </c>
      <c r="G213" s="85">
        <f>SUM(G208:G212)</f>
        <v>20907</v>
      </c>
      <c r="H213" s="94"/>
    </row>
    <row r="214" spans="1:8" ht="15" customHeight="1">
      <c r="A214" s="324" t="s">
        <v>0</v>
      </c>
      <c r="B214" s="324"/>
      <c r="C214" s="324"/>
      <c r="D214" s="324"/>
      <c r="E214" s="324"/>
      <c r="F214" s="324"/>
      <c r="G214" s="324"/>
      <c r="H214" s="324"/>
    </row>
    <row r="215" spans="1:8" ht="15" customHeight="1">
      <c r="A215" s="200"/>
      <c r="B215" s="324" t="str">
        <f>B120</f>
        <v>ADMINISTRACIÓN 2012-2015</v>
      </c>
      <c r="C215" s="324"/>
      <c r="D215" s="324"/>
      <c r="E215" s="324"/>
      <c r="F215" s="324"/>
      <c r="G215" s="324"/>
      <c r="H215" s="324"/>
    </row>
    <row r="216" spans="1:8" ht="2.25" customHeight="1">
      <c r="A216" s="200"/>
      <c r="B216" s="86"/>
      <c r="C216" s="87"/>
      <c r="D216" s="197"/>
      <c r="E216" s="197"/>
      <c r="F216" s="197"/>
      <c r="G216" s="197"/>
      <c r="H216" s="197"/>
    </row>
    <row r="217" spans="1:8" ht="15" customHeight="1">
      <c r="A217" s="324" t="str">
        <f>A4</f>
        <v>NOMINA CORRESPONDIENTE A LA  SEGUNDA QUINCENA </v>
      </c>
      <c r="B217" s="324"/>
      <c r="C217" s="324"/>
      <c r="D217" s="324"/>
      <c r="E217" s="324"/>
      <c r="F217" s="324"/>
      <c r="G217" s="324"/>
      <c r="H217" s="324"/>
    </row>
    <row r="218" spans="1:8" ht="15" customHeight="1">
      <c r="A218" s="324" t="str">
        <f>A5</f>
        <v>DEL MES DE NOVIEMBRE 2014.</v>
      </c>
      <c r="B218" s="324"/>
      <c r="C218" s="324"/>
      <c r="D218" s="324"/>
      <c r="E218" s="324"/>
      <c r="F218" s="324"/>
      <c r="G218" s="324"/>
      <c r="H218" s="324"/>
    </row>
    <row r="219" spans="1:8" ht="15" customHeight="1">
      <c r="A219" s="325" t="s">
        <v>108</v>
      </c>
      <c r="B219" s="325"/>
      <c r="C219" s="325"/>
      <c r="D219" s="325"/>
      <c r="E219" s="325"/>
      <c r="F219" s="325"/>
      <c r="G219" s="325"/>
      <c r="H219" s="325"/>
    </row>
    <row r="220" spans="1:8" ht="15" customHeight="1">
      <c r="A220" s="198" t="str">
        <f aca="true" t="shared" si="19" ref="A220:H220">A7</f>
        <v>O.G</v>
      </c>
      <c r="B220" s="198" t="str">
        <f t="shared" si="19"/>
        <v>NOMBRE</v>
      </c>
      <c r="C220" s="198" t="str">
        <f t="shared" si="19"/>
        <v>PUESTO</v>
      </c>
      <c r="D220" s="198" t="str">
        <f t="shared" si="19"/>
        <v>SUELDO</v>
      </c>
      <c r="E220" s="198" t="str">
        <f t="shared" si="19"/>
        <v>RETENCION</v>
      </c>
      <c r="F220" s="198" t="str">
        <f t="shared" si="19"/>
        <v>S.E.</v>
      </c>
      <c r="G220" s="198" t="str">
        <f t="shared" si="19"/>
        <v>SUELDO NETO</v>
      </c>
      <c r="H220" s="198" t="str">
        <f t="shared" si="19"/>
        <v>FIRMA</v>
      </c>
    </row>
    <row r="221" spans="1:8" ht="40.5" customHeight="1" thickBot="1">
      <c r="A221" s="8">
        <v>113</v>
      </c>
      <c r="B221" s="9" t="s">
        <v>236</v>
      </c>
      <c r="C221" s="8" t="s">
        <v>109</v>
      </c>
      <c r="D221" s="10">
        <v>4950</v>
      </c>
      <c r="E221" s="10">
        <v>200</v>
      </c>
      <c r="F221" s="10"/>
      <c r="G221" s="10">
        <f>D221-E221+F221</f>
        <v>4750</v>
      </c>
      <c r="H221" s="35"/>
    </row>
    <row r="222" spans="1:8" ht="40.5" customHeight="1" thickBot="1">
      <c r="A222" s="8">
        <v>113</v>
      </c>
      <c r="B222" s="9" t="s">
        <v>75</v>
      </c>
      <c r="C222" s="8" t="s">
        <v>213</v>
      </c>
      <c r="D222" s="12">
        <v>3480</v>
      </c>
      <c r="E222" s="12"/>
      <c r="F222" s="12">
        <v>90</v>
      </c>
      <c r="G222" s="10">
        <f>D222-E222+F222</f>
        <v>3570</v>
      </c>
      <c r="H222" s="35"/>
    </row>
    <row r="223" spans="1:8" ht="40.5" customHeight="1" thickTop="1">
      <c r="A223" s="197"/>
      <c r="B223" s="28"/>
      <c r="C223" s="33" t="s">
        <v>9</v>
      </c>
      <c r="D223" s="85">
        <f>SUM(D221:D222)</f>
        <v>8430</v>
      </c>
      <c r="E223" s="85">
        <f>SUM(E221:E222)</f>
        <v>200</v>
      </c>
      <c r="F223" s="85">
        <f>SUM(F221:F222)</f>
        <v>90</v>
      </c>
      <c r="G223" s="85">
        <f>SUM(G221:G222)</f>
        <v>8320</v>
      </c>
      <c r="H223" s="96"/>
    </row>
    <row r="224" spans="1:8" ht="15" customHeight="1">
      <c r="A224" s="324" t="s">
        <v>0</v>
      </c>
      <c r="B224" s="324"/>
      <c r="C224" s="324"/>
      <c r="D224" s="324"/>
      <c r="E224" s="324"/>
      <c r="F224" s="324"/>
      <c r="G224" s="324"/>
      <c r="H224" s="324"/>
    </row>
    <row r="225" spans="1:8" ht="15" customHeight="1">
      <c r="A225" s="200"/>
      <c r="B225" s="324" t="str">
        <f>B215</f>
        <v>ADMINISTRACIÓN 2012-2015</v>
      </c>
      <c r="C225" s="324"/>
      <c r="D225" s="324"/>
      <c r="E225" s="324"/>
      <c r="F225" s="324"/>
      <c r="G225" s="324"/>
      <c r="H225" s="324"/>
    </row>
    <row r="226" spans="1:8" ht="2.25" customHeight="1">
      <c r="A226" s="200"/>
      <c r="B226" s="86"/>
      <c r="C226" s="87"/>
      <c r="D226" s="197"/>
      <c r="E226" s="197"/>
      <c r="F226" s="197"/>
      <c r="G226" s="197"/>
      <c r="H226" s="197"/>
    </row>
    <row r="227" spans="1:8" ht="15" customHeight="1">
      <c r="A227" s="324" t="str">
        <f>A4</f>
        <v>NOMINA CORRESPONDIENTE A LA  SEGUNDA QUINCENA </v>
      </c>
      <c r="B227" s="324"/>
      <c r="C227" s="324"/>
      <c r="D227" s="324"/>
      <c r="E227" s="324"/>
      <c r="F227" s="324"/>
      <c r="G227" s="324"/>
      <c r="H227" s="324"/>
    </row>
    <row r="228" spans="1:8" ht="15" customHeight="1">
      <c r="A228" s="324" t="str">
        <f>A5</f>
        <v>DEL MES DE NOVIEMBRE 2014.</v>
      </c>
      <c r="B228" s="324"/>
      <c r="C228" s="324"/>
      <c r="D228" s="324"/>
      <c r="E228" s="324"/>
      <c r="F228" s="324"/>
      <c r="G228" s="324"/>
      <c r="H228" s="324"/>
    </row>
    <row r="229" spans="1:8" ht="15" customHeight="1">
      <c r="A229" s="327" t="s">
        <v>110</v>
      </c>
      <c r="B229" s="327"/>
      <c r="C229" s="327"/>
      <c r="D229" s="327"/>
      <c r="E229" s="327"/>
      <c r="F229" s="327"/>
      <c r="G229" s="327"/>
      <c r="H229" s="327"/>
    </row>
    <row r="230" spans="1:8" ht="15" customHeight="1">
      <c r="A230" s="199" t="str">
        <f aca="true" t="shared" si="20" ref="A230:H230">A7</f>
        <v>O.G</v>
      </c>
      <c r="B230" s="41" t="str">
        <f t="shared" si="20"/>
        <v>NOMBRE</v>
      </c>
      <c r="C230" s="199" t="str">
        <f t="shared" si="20"/>
        <v>PUESTO</v>
      </c>
      <c r="D230" s="199" t="str">
        <f t="shared" si="20"/>
        <v>SUELDO</v>
      </c>
      <c r="E230" s="199" t="str">
        <f t="shared" si="20"/>
        <v>RETENCION</v>
      </c>
      <c r="F230" s="199" t="str">
        <f t="shared" si="20"/>
        <v>S.E.</v>
      </c>
      <c r="G230" s="42" t="str">
        <f t="shared" si="20"/>
        <v>SUELDO NETO</v>
      </c>
      <c r="H230" s="199" t="str">
        <f t="shared" si="20"/>
        <v>FIRMA</v>
      </c>
    </row>
    <row r="231" spans="1:8" ht="39.75" customHeight="1" thickBot="1">
      <c r="A231" s="190">
        <v>113</v>
      </c>
      <c r="B231" s="131" t="s">
        <v>362</v>
      </c>
      <c r="C231" s="191" t="s">
        <v>363</v>
      </c>
      <c r="D231" s="10">
        <v>4500</v>
      </c>
      <c r="E231" s="10">
        <v>167</v>
      </c>
      <c r="F231" s="10"/>
      <c r="G231" s="10">
        <f>D231-E231+F231</f>
        <v>4333</v>
      </c>
      <c r="H231" s="25"/>
    </row>
    <row r="232" spans="1:8" ht="40.5" customHeight="1" thickBot="1">
      <c r="A232" s="100">
        <v>113</v>
      </c>
      <c r="B232" s="131" t="s">
        <v>237</v>
      </c>
      <c r="C232" s="148" t="s">
        <v>255</v>
      </c>
      <c r="D232" s="10">
        <v>4150</v>
      </c>
      <c r="E232" s="10">
        <v>167</v>
      </c>
      <c r="F232" s="100"/>
      <c r="G232" s="10">
        <f>D232-E232+F232</f>
        <v>3983</v>
      </c>
      <c r="H232" s="35"/>
    </row>
    <row r="233" spans="1:8" ht="40.5" customHeight="1" thickBot="1">
      <c r="A233" s="8">
        <v>113</v>
      </c>
      <c r="B233" s="9" t="s">
        <v>111</v>
      </c>
      <c r="C233" s="22" t="s">
        <v>112</v>
      </c>
      <c r="D233" s="10">
        <v>3314</v>
      </c>
      <c r="E233" s="11"/>
      <c r="F233" s="11">
        <v>90</v>
      </c>
      <c r="G233" s="10">
        <f>D233-E233+F233</f>
        <v>3404</v>
      </c>
      <c r="H233" s="35"/>
    </row>
    <row r="234" spans="1:8" ht="40.5" customHeight="1" thickBot="1">
      <c r="A234" s="8">
        <v>113</v>
      </c>
      <c r="B234" s="9" t="s">
        <v>113</v>
      </c>
      <c r="C234" s="8" t="s">
        <v>114</v>
      </c>
      <c r="D234" s="10">
        <v>2840</v>
      </c>
      <c r="E234" s="10"/>
      <c r="F234" s="10">
        <v>111</v>
      </c>
      <c r="G234" s="10">
        <f>D234-E234+F234</f>
        <v>2951</v>
      </c>
      <c r="H234" s="35"/>
    </row>
    <row r="235" spans="1:8" ht="40.5" customHeight="1" thickBot="1">
      <c r="A235" s="8">
        <v>113</v>
      </c>
      <c r="B235" s="9" t="s">
        <v>115</v>
      </c>
      <c r="C235" s="8" t="s">
        <v>116</v>
      </c>
      <c r="D235" s="12">
        <v>3314</v>
      </c>
      <c r="E235" s="12"/>
      <c r="F235" s="12">
        <v>90</v>
      </c>
      <c r="G235" s="10">
        <f>D235-E235+F235</f>
        <v>3404</v>
      </c>
      <c r="H235" s="35"/>
    </row>
    <row r="236" spans="1:8" ht="40.5" customHeight="1" thickTop="1">
      <c r="A236" s="200"/>
      <c r="B236" s="32"/>
      <c r="C236" s="33" t="s">
        <v>9</v>
      </c>
      <c r="D236" s="24">
        <f>SUM(D231:D235)</f>
        <v>18118</v>
      </c>
      <c r="E236" s="24">
        <f>SUM(E231:E235)</f>
        <v>334</v>
      </c>
      <c r="F236" s="24">
        <f>SUM(F231:F235)</f>
        <v>291</v>
      </c>
      <c r="G236" s="24">
        <f>SUM(G231:G235)</f>
        <v>18075</v>
      </c>
      <c r="H236" s="34"/>
    </row>
    <row r="237" spans="1:8" ht="15" customHeight="1">
      <c r="A237" s="324" t="s">
        <v>0</v>
      </c>
      <c r="B237" s="324"/>
      <c r="C237" s="324"/>
      <c r="D237" s="324"/>
      <c r="E237" s="324"/>
      <c r="F237" s="324"/>
      <c r="G237" s="324"/>
      <c r="H237" s="324"/>
    </row>
    <row r="238" spans="1:8" ht="15" customHeight="1">
      <c r="A238" s="200"/>
      <c r="B238" s="324" t="str">
        <f>B225</f>
        <v>ADMINISTRACIÓN 2012-2015</v>
      </c>
      <c r="C238" s="324"/>
      <c r="D238" s="324"/>
      <c r="E238" s="324"/>
      <c r="F238" s="324"/>
      <c r="G238" s="324"/>
      <c r="H238" s="324"/>
    </row>
    <row r="239" spans="1:8" ht="2.25" customHeight="1">
      <c r="A239" s="200"/>
      <c r="B239" s="86"/>
      <c r="C239" s="87"/>
      <c r="D239" s="197"/>
      <c r="E239" s="197"/>
      <c r="F239" s="197"/>
      <c r="G239" s="197"/>
      <c r="H239" s="197"/>
    </row>
    <row r="240" spans="1:8" ht="15" customHeight="1">
      <c r="A240" s="324" t="str">
        <f>A4</f>
        <v>NOMINA CORRESPONDIENTE A LA  SEGUNDA QUINCENA </v>
      </c>
      <c r="B240" s="324"/>
      <c r="C240" s="324"/>
      <c r="D240" s="324"/>
      <c r="E240" s="324"/>
      <c r="F240" s="324"/>
      <c r="G240" s="324"/>
      <c r="H240" s="324"/>
    </row>
    <row r="241" spans="1:8" ht="15" customHeight="1">
      <c r="A241" s="324" t="str">
        <f>A5</f>
        <v>DEL MES DE NOVIEMBRE 2014.</v>
      </c>
      <c r="B241" s="324"/>
      <c r="C241" s="324"/>
      <c r="D241" s="324"/>
      <c r="E241" s="324"/>
      <c r="F241" s="324"/>
      <c r="G241" s="324"/>
      <c r="H241" s="324"/>
    </row>
    <row r="242" spans="1:8" ht="15" customHeight="1">
      <c r="A242" s="325" t="s">
        <v>117</v>
      </c>
      <c r="B242" s="325"/>
      <c r="C242" s="325"/>
      <c r="D242" s="325"/>
      <c r="E242" s="325"/>
      <c r="F242" s="325"/>
      <c r="G242" s="325"/>
      <c r="H242" s="325"/>
    </row>
    <row r="243" spans="1:8" ht="15" customHeight="1">
      <c r="A243" s="199" t="str">
        <f aca="true" t="shared" si="21" ref="A243:H243">A7</f>
        <v>O.G</v>
      </c>
      <c r="B243" s="199" t="str">
        <f t="shared" si="21"/>
        <v>NOMBRE</v>
      </c>
      <c r="C243" s="199" t="str">
        <f t="shared" si="21"/>
        <v>PUESTO</v>
      </c>
      <c r="D243" s="199" t="str">
        <f t="shared" si="21"/>
        <v>SUELDO</v>
      </c>
      <c r="E243" s="199" t="str">
        <f t="shared" si="21"/>
        <v>RETENCION</v>
      </c>
      <c r="F243" s="199" t="str">
        <f t="shared" si="21"/>
        <v>S.E.</v>
      </c>
      <c r="G243" s="199" t="str">
        <f t="shared" si="21"/>
        <v>SUELDO NETO</v>
      </c>
      <c r="H243" s="199" t="str">
        <f t="shared" si="21"/>
        <v>FIRMA</v>
      </c>
    </row>
    <row r="244" spans="1:8" ht="40.5" customHeight="1" thickBot="1">
      <c r="A244" s="8">
        <v>113</v>
      </c>
      <c r="B244" s="9" t="s">
        <v>238</v>
      </c>
      <c r="C244" s="22" t="s">
        <v>11</v>
      </c>
      <c r="D244" s="10">
        <v>7300</v>
      </c>
      <c r="E244" s="10">
        <v>400</v>
      </c>
      <c r="F244" s="10"/>
      <c r="G244" s="10">
        <f>D244-E244+F244</f>
        <v>6900</v>
      </c>
      <c r="H244" s="35"/>
    </row>
    <row r="245" spans="1:8" ht="40.5" customHeight="1" thickBot="1">
      <c r="A245" s="8">
        <v>113</v>
      </c>
      <c r="B245" s="9" t="s">
        <v>346</v>
      </c>
      <c r="C245" s="22" t="s">
        <v>12</v>
      </c>
      <c r="D245" s="10">
        <v>5788</v>
      </c>
      <c r="E245" s="10">
        <v>335</v>
      </c>
      <c r="F245" s="10"/>
      <c r="G245" s="10">
        <f>D245-E245+F245</f>
        <v>5453</v>
      </c>
      <c r="H245" s="35"/>
    </row>
    <row r="246" spans="1:8" ht="40.5" customHeight="1" thickBot="1">
      <c r="A246" s="8">
        <v>113</v>
      </c>
      <c r="B246" s="9" t="s">
        <v>118</v>
      </c>
      <c r="C246" s="22" t="s">
        <v>119</v>
      </c>
      <c r="D246" s="12">
        <v>2440</v>
      </c>
      <c r="E246" s="12"/>
      <c r="F246" s="12">
        <v>129</v>
      </c>
      <c r="G246" s="10">
        <f>D246-E246+F246</f>
        <v>2569</v>
      </c>
      <c r="H246" s="35"/>
    </row>
    <row r="247" spans="1:8" ht="40.5" customHeight="1" thickTop="1">
      <c r="A247" s="197"/>
      <c r="B247" s="28"/>
      <c r="C247" s="33" t="s">
        <v>9</v>
      </c>
      <c r="D247" s="24">
        <f>SUM(D244:D246)</f>
        <v>15528</v>
      </c>
      <c r="E247" s="24">
        <f>SUM(E244:E246)</f>
        <v>735</v>
      </c>
      <c r="F247" s="24">
        <f>SUM(F244:F246)</f>
        <v>129</v>
      </c>
      <c r="G247" s="24">
        <f>SUM(G244:G246)</f>
        <v>14922</v>
      </c>
      <c r="H247" s="96"/>
    </row>
    <row r="248" spans="1:8" ht="40.5" customHeight="1">
      <c r="A248" s="319"/>
      <c r="B248" s="28"/>
      <c r="C248" s="33"/>
      <c r="D248" s="24"/>
      <c r="E248" s="24"/>
      <c r="F248" s="24"/>
      <c r="G248" s="24"/>
      <c r="H248" s="96"/>
    </row>
    <row r="249" spans="1:8" ht="40.5" customHeight="1">
      <c r="A249" s="319"/>
      <c r="B249" s="28"/>
      <c r="C249" s="33"/>
      <c r="D249" s="24"/>
      <c r="E249" s="24"/>
      <c r="F249" s="24"/>
      <c r="G249" s="24"/>
      <c r="H249" s="96"/>
    </row>
    <row r="250" s="330" customFormat="1" ht="15" customHeight="1"/>
    <row r="251" spans="1:8" ht="15" customHeight="1">
      <c r="A251" s="324" t="s">
        <v>402</v>
      </c>
      <c r="B251" s="324"/>
      <c r="C251" s="324"/>
      <c r="D251" s="324"/>
      <c r="E251" s="324"/>
      <c r="F251" s="324"/>
      <c r="G251" s="324"/>
      <c r="H251" s="324"/>
    </row>
    <row r="252" spans="1:8" ht="15" customHeight="1">
      <c r="A252" s="324" t="str">
        <f>B264</f>
        <v>ADMINISTRACIÓN 2012-2015</v>
      </c>
      <c r="B252" s="324"/>
      <c r="C252" s="324"/>
      <c r="D252" s="324"/>
      <c r="E252" s="324"/>
      <c r="F252" s="324"/>
      <c r="G252" s="324"/>
      <c r="H252" s="324"/>
    </row>
    <row r="253" spans="1:8" ht="15" customHeight="1">
      <c r="A253" s="324" t="str">
        <f>A266</f>
        <v>NOMINA CORRESPONDIENTE A LA  SEGUNDA QUINCENA </v>
      </c>
      <c r="B253" s="324"/>
      <c r="C253" s="324"/>
      <c r="D253" s="324"/>
      <c r="E253" s="324"/>
      <c r="F253" s="324"/>
      <c r="G253" s="324"/>
      <c r="H253" s="324"/>
    </row>
    <row r="254" spans="1:8" ht="15" customHeight="1">
      <c r="A254" s="324" t="str">
        <f>A267</f>
        <v>DEL MES DE NOVIEMBRE 2014.</v>
      </c>
      <c r="B254" s="324"/>
      <c r="C254" s="324"/>
      <c r="D254" s="324"/>
      <c r="E254" s="324"/>
      <c r="F254" s="324"/>
      <c r="G254" s="324"/>
      <c r="H254" s="324"/>
    </row>
    <row r="255" spans="1:8" ht="15" customHeight="1">
      <c r="A255" s="325" t="str">
        <f>A268</f>
        <v>SERVICIOS PUBLICOS MUNICIPALES</v>
      </c>
      <c r="B255" s="325"/>
      <c r="C255" s="325"/>
      <c r="D255" s="325"/>
      <c r="E255" s="325"/>
      <c r="F255" s="325"/>
      <c r="G255" s="325"/>
      <c r="H255" s="325"/>
    </row>
    <row r="256" spans="1:8" ht="15" customHeight="1">
      <c r="A256" s="325" t="s">
        <v>403</v>
      </c>
      <c r="B256" s="325"/>
      <c r="C256" s="325"/>
      <c r="D256" s="325"/>
      <c r="E256" s="325"/>
      <c r="F256" s="325"/>
      <c r="G256" s="325"/>
      <c r="H256" s="325"/>
    </row>
    <row r="257" spans="1:8" ht="14.25" customHeight="1">
      <c r="A257" s="320" t="str">
        <f aca="true" t="shared" si="22" ref="A257:H257">A270</f>
        <v>O.G</v>
      </c>
      <c r="B257" s="320" t="str">
        <f t="shared" si="22"/>
        <v>NOMBRE</v>
      </c>
      <c r="C257" s="320" t="str">
        <f t="shared" si="22"/>
        <v>PUESTO</v>
      </c>
      <c r="D257" s="320" t="str">
        <f t="shared" si="22"/>
        <v>SUELDO</v>
      </c>
      <c r="E257" s="320" t="str">
        <f t="shared" si="22"/>
        <v>RETENCION</v>
      </c>
      <c r="F257" s="320" t="str">
        <f t="shared" si="22"/>
        <v>S.E.</v>
      </c>
      <c r="G257" s="320" t="str">
        <f t="shared" si="22"/>
        <v>SUELDO NETO</v>
      </c>
      <c r="H257" s="320" t="str">
        <f t="shared" si="22"/>
        <v>FIRMA</v>
      </c>
    </row>
    <row r="258" spans="1:16" s="254" customFormat="1" ht="40.5" customHeight="1" thickBot="1">
      <c r="A258" s="306">
        <v>113</v>
      </c>
      <c r="B258" s="238" t="s">
        <v>391</v>
      </c>
      <c r="C258" s="244" t="s">
        <v>392</v>
      </c>
      <c r="D258" s="321">
        <v>5600</v>
      </c>
      <c r="E258" s="309">
        <v>335</v>
      </c>
      <c r="F258" s="309"/>
      <c r="G258" s="309">
        <f>D258-E258+F258</f>
        <v>5265</v>
      </c>
      <c r="H258" s="308"/>
      <c r="I258" s="253"/>
      <c r="J258" s="253"/>
      <c r="K258" s="253"/>
      <c r="L258" s="253"/>
      <c r="M258" s="253"/>
      <c r="N258" s="253"/>
      <c r="O258" s="253"/>
      <c r="P258" s="253"/>
    </row>
    <row r="259" spans="1:8" ht="40.5" customHeight="1" thickBot="1">
      <c r="A259" s="8">
        <v>113</v>
      </c>
      <c r="B259" s="9" t="s">
        <v>274</v>
      </c>
      <c r="C259" s="22" t="s">
        <v>405</v>
      </c>
      <c r="D259" s="10">
        <v>3760</v>
      </c>
      <c r="E259" s="10"/>
      <c r="F259" s="10">
        <v>90</v>
      </c>
      <c r="G259" s="309">
        <f>D259-E259+F259</f>
        <v>3850</v>
      </c>
      <c r="H259" s="35"/>
    </row>
    <row r="260" spans="1:8" ht="40.5" customHeight="1" thickBot="1">
      <c r="A260" s="8">
        <v>113</v>
      </c>
      <c r="B260" s="9" t="s">
        <v>146</v>
      </c>
      <c r="C260" s="22" t="s">
        <v>404</v>
      </c>
      <c r="D260" s="12">
        <v>3078</v>
      </c>
      <c r="E260" s="12"/>
      <c r="F260" s="12">
        <v>90</v>
      </c>
      <c r="G260" s="309">
        <f>D260-E260+F260</f>
        <v>3168</v>
      </c>
      <c r="H260" s="35"/>
    </row>
    <row r="261" spans="1:8" ht="40.5" customHeight="1" thickTop="1">
      <c r="A261" s="319"/>
      <c r="B261" s="28"/>
      <c r="C261" s="33" t="s">
        <v>9</v>
      </c>
      <c r="D261" s="24">
        <f>SUM(D258:D260)</f>
        <v>12438</v>
      </c>
      <c r="E261" s="24">
        <f>SUM(E258:E260)</f>
        <v>335</v>
      </c>
      <c r="F261" s="24">
        <f>SUM(F258:F260)</f>
        <v>180</v>
      </c>
      <c r="G261" s="24">
        <f>SUM(G258:G260)</f>
        <v>12283</v>
      </c>
      <c r="H261" s="96"/>
    </row>
    <row r="262" spans="1:8" ht="40.5" customHeight="1">
      <c r="A262" s="319"/>
      <c r="B262" s="28"/>
      <c r="C262" s="33"/>
      <c r="D262" s="24"/>
      <c r="E262" s="24"/>
      <c r="F262" s="24"/>
      <c r="G262" s="24"/>
      <c r="H262" s="96"/>
    </row>
    <row r="263" spans="1:8" ht="15" customHeight="1">
      <c r="A263" s="324" t="s">
        <v>0</v>
      </c>
      <c r="B263" s="324"/>
      <c r="C263" s="324"/>
      <c r="D263" s="324"/>
      <c r="E263" s="324"/>
      <c r="F263" s="324"/>
      <c r="G263" s="324"/>
      <c r="H263" s="324"/>
    </row>
    <row r="264" spans="1:8" ht="15" customHeight="1">
      <c r="A264" s="200"/>
      <c r="B264" s="324" t="str">
        <f>B238</f>
        <v>ADMINISTRACIÓN 2012-2015</v>
      </c>
      <c r="C264" s="324"/>
      <c r="D264" s="324"/>
      <c r="E264" s="324"/>
      <c r="F264" s="324"/>
      <c r="G264" s="324"/>
      <c r="H264" s="324"/>
    </row>
    <row r="265" spans="1:8" ht="2.25" customHeight="1">
      <c r="A265" s="200"/>
      <c r="B265" s="86"/>
      <c r="C265" s="87"/>
      <c r="D265" s="197"/>
      <c r="E265" s="197"/>
      <c r="F265" s="197"/>
      <c r="G265" s="197"/>
      <c r="H265" s="197"/>
    </row>
    <row r="266" spans="1:8" ht="15" customHeight="1">
      <c r="A266" s="324" t="str">
        <f>A4</f>
        <v>NOMINA CORRESPONDIENTE A LA  SEGUNDA QUINCENA </v>
      </c>
      <c r="B266" s="324"/>
      <c r="C266" s="324"/>
      <c r="D266" s="324"/>
      <c r="E266" s="324"/>
      <c r="F266" s="324"/>
      <c r="G266" s="324"/>
      <c r="H266" s="324"/>
    </row>
    <row r="267" spans="1:8" ht="15" customHeight="1">
      <c r="A267" s="324" t="str">
        <f>A5</f>
        <v>DEL MES DE NOVIEMBRE 2014.</v>
      </c>
      <c r="B267" s="324"/>
      <c r="C267" s="324"/>
      <c r="D267" s="324"/>
      <c r="E267" s="324"/>
      <c r="F267" s="324"/>
      <c r="G267" s="324"/>
      <c r="H267" s="324"/>
    </row>
    <row r="268" spans="1:8" ht="15" customHeight="1">
      <c r="A268" s="325" t="s">
        <v>117</v>
      </c>
      <c r="B268" s="325"/>
      <c r="C268" s="325"/>
      <c r="D268" s="325"/>
      <c r="E268" s="325"/>
      <c r="F268" s="325"/>
      <c r="G268" s="325"/>
      <c r="H268" s="325"/>
    </row>
    <row r="269" spans="1:8" ht="15" customHeight="1">
      <c r="A269" s="325" t="s">
        <v>120</v>
      </c>
      <c r="B269" s="325"/>
      <c r="C269" s="325"/>
      <c r="D269" s="325"/>
      <c r="E269" s="325"/>
      <c r="F269" s="325"/>
      <c r="G269" s="325"/>
      <c r="H269" s="325"/>
    </row>
    <row r="270" spans="1:8" ht="15" customHeight="1">
      <c r="A270" s="198" t="str">
        <f aca="true" t="shared" si="23" ref="A270:H270">A7</f>
        <v>O.G</v>
      </c>
      <c r="B270" s="21" t="str">
        <f t="shared" si="23"/>
        <v>NOMBRE</v>
      </c>
      <c r="C270" s="198" t="str">
        <f t="shared" si="23"/>
        <v>PUESTO</v>
      </c>
      <c r="D270" s="198" t="str">
        <f t="shared" si="23"/>
        <v>SUELDO</v>
      </c>
      <c r="E270" s="198" t="str">
        <f t="shared" si="23"/>
        <v>RETENCION</v>
      </c>
      <c r="F270" s="198" t="str">
        <f t="shared" si="23"/>
        <v>S.E.</v>
      </c>
      <c r="G270" s="29" t="str">
        <f t="shared" si="23"/>
        <v>SUELDO NETO</v>
      </c>
      <c r="H270" s="198" t="str">
        <f t="shared" si="23"/>
        <v>FIRMA</v>
      </c>
    </row>
    <row r="271" spans="1:8" ht="33" customHeight="1" thickBot="1">
      <c r="A271" s="8">
        <v>113</v>
      </c>
      <c r="B271" s="192" t="s">
        <v>121</v>
      </c>
      <c r="C271" s="8" t="s">
        <v>122</v>
      </c>
      <c r="D271" s="10">
        <v>3075</v>
      </c>
      <c r="E271" s="11"/>
      <c r="F271" s="11">
        <v>90</v>
      </c>
      <c r="G271" s="11">
        <f>D271-E271+F271</f>
        <v>3165</v>
      </c>
      <c r="H271" s="35"/>
    </row>
    <row r="272" spans="1:8" ht="33" customHeight="1" thickBot="1">
      <c r="A272" s="8">
        <v>113</v>
      </c>
      <c r="B272" s="192" t="s">
        <v>123</v>
      </c>
      <c r="C272" s="8" t="s">
        <v>122</v>
      </c>
      <c r="D272" s="10">
        <v>3075</v>
      </c>
      <c r="E272" s="11"/>
      <c r="F272" s="11">
        <v>90</v>
      </c>
      <c r="G272" s="11">
        <f aca="true" t="shared" si="24" ref="G272:G289">D272-E272+F272</f>
        <v>3165</v>
      </c>
      <c r="H272" s="35"/>
    </row>
    <row r="273" spans="1:8" ht="33" customHeight="1" thickBot="1">
      <c r="A273" s="8">
        <v>113</v>
      </c>
      <c r="B273" s="192" t="s">
        <v>124</v>
      </c>
      <c r="C273" s="8" t="s">
        <v>122</v>
      </c>
      <c r="D273" s="10">
        <v>3075</v>
      </c>
      <c r="E273" s="11"/>
      <c r="F273" s="11">
        <v>90</v>
      </c>
      <c r="G273" s="11">
        <f t="shared" si="24"/>
        <v>3165</v>
      </c>
      <c r="H273" s="35"/>
    </row>
    <row r="274" spans="1:8" ht="33" customHeight="1" thickBot="1">
      <c r="A274" s="8">
        <v>113</v>
      </c>
      <c r="B274" s="192" t="s">
        <v>125</v>
      </c>
      <c r="C274" s="8" t="s">
        <v>122</v>
      </c>
      <c r="D274" s="10">
        <v>3075</v>
      </c>
      <c r="E274" s="11"/>
      <c r="F274" s="11">
        <v>90</v>
      </c>
      <c r="G274" s="11">
        <f t="shared" si="24"/>
        <v>3165</v>
      </c>
      <c r="H274" s="35"/>
    </row>
    <row r="275" spans="1:8" ht="33" customHeight="1" thickBot="1">
      <c r="A275" s="8">
        <v>113</v>
      </c>
      <c r="B275" s="192" t="s">
        <v>126</v>
      </c>
      <c r="C275" s="8" t="s">
        <v>122</v>
      </c>
      <c r="D275" s="10">
        <v>3075</v>
      </c>
      <c r="E275" s="10"/>
      <c r="F275" s="11">
        <v>90</v>
      </c>
      <c r="G275" s="11">
        <f t="shared" si="24"/>
        <v>3165</v>
      </c>
      <c r="H275" s="35"/>
    </row>
    <row r="276" spans="1:8" ht="33" customHeight="1" thickBot="1">
      <c r="A276" s="8">
        <v>113</v>
      </c>
      <c r="B276" s="192" t="s">
        <v>127</v>
      </c>
      <c r="C276" s="8" t="s">
        <v>58</v>
      </c>
      <c r="D276" s="10">
        <v>3280</v>
      </c>
      <c r="E276" s="10"/>
      <c r="F276" s="11">
        <v>90</v>
      </c>
      <c r="G276" s="11">
        <f t="shared" si="24"/>
        <v>3370</v>
      </c>
      <c r="H276" s="35"/>
    </row>
    <row r="277" spans="1:8" ht="33" customHeight="1" thickBot="1">
      <c r="A277" s="8">
        <v>113</v>
      </c>
      <c r="B277" s="192" t="s">
        <v>128</v>
      </c>
      <c r="C277" s="8" t="s">
        <v>122</v>
      </c>
      <c r="D277" s="10">
        <v>3075</v>
      </c>
      <c r="E277" s="11"/>
      <c r="F277" s="11">
        <v>90</v>
      </c>
      <c r="G277" s="11">
        <f t="shared" si="24"/>
        <v>3165</v>
      </c>
      <c r="H277" s="35"/>
    </row>
    <row r="278" spans="1:8" ht="33" customHeight="1" thickBot="1">
      <c r="A278" s="8">
        <v>113</v>
      </c>
      <c r="B278" s="101" t="s">
        <v>129</v>
      </c>
      <c r="C278" s="8" t="s">
        <v>122</v>
      </c>
      <c r="D278" s="10">
        <v>3075</v>
      </c>
      <c r="E278" s="11"/>
      <c r="F278" s="11">
        <v>90</v>
      </c>
      <c r="G278" s="11">
        <f t="shared" si="24"/>
        <v>3165</v>
      </c>
      <c r="H278" s="35"/>
    </row>
    <row r="279" spans="1:8" s="139" customFormat="1" ht="34.5" customHeight="1" thickBot="1">
      <c r="A279" s="8">
        <v>113</v>
      </c>
      <c r="B279" s="102" t="s">
        <v>130</v>
      </c>
      <c r="C279" s="103" t="s">
        <v>122</v>
      </c>
      <c r="D279" s="10">
        <v>3075</v>
      </c>
      <c r="E279" s="104"/>
      <c r="F279" s="11">
        <v>90</v>
      </c>
      <c r="G279" s="11">
        <f t="shared" si="24"/>
        <v>3165</v>
      </c>
      <c r="H279" s="38"/>
    </row>
    <row r="280" spans="1:8" ht="33" customHeight="1" thickBot="1">
      <c r="A280" s="8">
        <v>113</v>
      </c>
      <c r="B280" s="39" t="s">
        <v>256</v>
      </c>
      <c r="C280" s="103" t="s">
        <v>122</v>
      </c>
      <c r="D280" s="10">
        <v>3075</v>
      </c>
      <c r="E280" s="10"/>
      <c r="F280" s="11">
        <v>90</v>
      </c>
      <c r="G280" s="11">
        <f t="shared" si="24"/>
        <v>3165</v>
      </c>
      <c r="H280" s="35"/>
    </row>
    <row r="281" spans="1:8" ht="33.75" customHeight="1" thickBot="1">
      <c r="A281" s="8">
        <v>113</v>
      </c>
      <c r="B281" s="39" t="s">
        <v>131</v>
      </c>
      <c r="C281" s="8" t="s">
        <v>132</v>
      </c>
      <c r="D281" s="10">
        <v>1154</v>
      </c>
      <c r="E281" s="11"/>
      <c r="F281" s="11">
        <v>175</v>
      </c>
      <c r="G281" s="11">
        <f t="shared" si="24"/>
        <v>1329</v>
      </c>
      <c r="H281" s="35"/>
    </row>
    <row r="282" spans="1:8" ht="33" customHeight="1" thickBot="1">
      <c r="A282" s="8">
        <v>113</v>
      </c>
      <c r="B282" s="9" t="s">
        <v>133</v>
      </c>
      <c r="C282" s="8" t="s">
        <v>134</v>
      </c>
      <c r="D282" s="10">
        <v>3280</v>
      </c>
      <c r="E282" s="11"/>
      <c r="F282" s="11">
        <v>90</v>
      </c>
      <c r="G282" s="11">
        <f t="shared" si="24"/>
        <v>3370</v>
      </c>
      <c r="H282" s="35"/>
    </row>
    <row r="283" spans="1:8" ht="33" customHeight="1" thickBot="1">
      <c r="A283" s="306">
        <v>113</v>
      </c>
      <c r="B283" s="238" t="s">
        <v>135</v>
      </c>
      <c r="C283" s="306" t="s">
        <v>122</v>
      </c>
      <c r="D283" s="309">
        <v>2280</v>
      </c>
      <c r="E283" s="310"/>
      <c r="F283" s="310">
        <v>142</v>
      </c>
      <c r="G283" s="11">
        <f t="shared" si="24"/>
        <v>2422</v>
      </c>
      <c r="H283" s="35"/>
    </row>
    <row r="284" spans="1:8" ht="33" customHeight="1" thickBot="1">
      <c r="A284" s="8">
        <v>113</v>
      </c>
      <c r="B284" s="9" t="s">
        <v>136</v>
      </c>
      <c r="C284" s="8" t="s">
        <v>137</v>
      </c>
      <c r="D284" s="10">
        <v>1540</v>
      </c>
      <c r="E284" s="11"/>
      <c r="F284" s="11">
        <v>167</v>
      </c>
      <c r="G284" s="11">
        <f t="shared" si="24"/>
        <v>1707</v>
      </c>
      <c r="H284" s="35"/>
    </row>
    <row r="285" spans="1:8" ht="33" customHeight="1" thickBot="1">
      <c r="A285" s="8">
        <v>113</v>
      </c>
      <c r="B285" s="9" t="s">
        <v>303</v>
      </c>
      <c r="C285" s="8" t="s">
        <v>58</v>
      </c>
      <c r="D285" s="10">
        <v>3280</v>
      </c>
      <c r="E285" s="11"/>
      <c r="F285" s="11">
        <f>F282</f>
        <v>90</v>
      </c>
      <c r="G285" s="11">
        <f t="shared" si="24"/>
        <v>3370</v>
      </c>
      <c r="H285" s="35"/>
    </row>
    <row r="286" spans="1:8" ht="33" customHeight="1" thickBot="1">
      <c r="A286" s="8">
        <v>113</v>
      </c>
      <c r="B286" s="9" t="s">
        <v>304</v>
      </c>
      <c r="C286" s="8" t="s">
        <v>58</v>
      </c>
      <c r="D286" s="10">
        <v>3280</v>
      </c>
      <c r="E286" s="11"/>
      <c r="F286" s="11">
        <f>F280</f>
        <v>90</v>
      </c>
      <c r="G286" s="11">
        <f t="shared" si="24"/>
        <v>3370</v>
      </c>
      <c r="H286" s="35"/>
    </row>
    <row r="287" spans="1:8" ht="33" customHeight="1" thickBot="1">
      <c r="A287" s="306">
        <v>113</v>
      </c>
      <c r="B287" s="238" t="s">
        <v>382</v>
      </c>
      <c r="C287" s="306" t="s">
        <v>58</v>
      </c>
      <c r="D287" s="309">
        <v>3280</v>
      </c>
      <c r="E287" s="310"/>
      <c r="F287" s="310">
        <f>F285</f>
        <v>90</v>
      </c>
      <c r="G287" s="11">
        <f t="shared" si="24"/>
        <v>3370</v>
      </c>
      <c r="H287" s="35"/>
    </row>
    <row r="288" spans="1:8" ht="33" customHeight="1" thickBot="1">
      <c r="A288" s="8">
        <v>113</v>
      </c>
      <c r="B288" s="9" t="s">
        <v>138</v>
      </c>
      <c r="C288" s="8" t="s">
        <v>122</v>
      </c>
      <c r="D288" s="10">
        <v>1530</v>
      </c>
      <c r="E288" s="10"/>
      <c r="F288" s="10">
        <v>167</v>
      </c>
      <c r="G288" s="11">
        <f t="shared" si="24"/>
        <v>1697</v>
      </c>
      <c r="H288" s="35"/>
    </row>
    <row r="289" spans="1:8" ht="33" customHeight="1" thickBot="1">
      <c r="A289" s="8">
        <v>113</v>
      </c>
      <c r="B289" s="9" t="s">
        <v>159</v>
      </c>
      <c r="C289" s="8" t="s">
        <v>122</v>
      </c>
      <c r="D289" s="12">
        <v>3075</v>
      </c>
      <c r="E289" s="12"/>
      <c r="F289" s="12">
        <v>90</v>
      </c>
      <c r="G289" s="11">
        <f t="shared" si="24"/>
        <v>3165</v>
      </c>
      <c r="H289" s="23"/>
    </row>
    <row r="290" spans="1:8" ht="15" customHeight="1" thickTop="1">
      <c r="A290" s="8"/>
      <c r="B290" s="9"/>
      <c r="C290" s="33" t="s">
        <v>9</v>
      </c>
      <c r="D290" s="24">
        <f>SUM(D271:D289)</f>
        <v>53654</v>
      </c>
      <c r="E290" s="24">
        <f>SUM(E271:E289)</f>
        <v>0</v>
      </c>
      <c r="F290" s="24">
        <f>SUM(F271:F289)</f>
        <v>2001</v>
      </c>
      <c r="G290" s="24">
        <f>SUM(G271:G289)</f>
        <v>55655</v>
      </c>
      <c r="H290" s="26"/>
    </row>
    <row r="291" spans="1:8" ht="15" customHeight="1">
      <c r="A291" s="324" t="s">
        <v>0</v>
      </c>
      <c r="B291" s="324"/>
      <c r="C291" s="324"/>
      <c r="D291" s="324"/>
      <c r="E291" s="324"/>
      <c r="F291" s="324"/>
      <c r="G291" s="324"/>
      <c r="H291" s="324"/>
    </row>
    <row r="292" spans="1:8" ht="15" customHeight="1">
      <c r="A292" s="200"/>
      <c r="B292" s="324" t="str">
        <f>B264</f>
        <v>ADMINISTRACIÓN 2012-2015</v>
      </c>
      <c r="C292" s="324"/>
      <c r="D292" s="324"/>
      <c r="E292" s="324"/>
      <c r="F292" s="324"/>
      <c r="G292" s="324"/>
      <c r="H292" s="324"/>
    </row>
    <row r="293" spans="1:8" ht="2.25" customHeight="1">
      <c r="A293" s="200"/>
      <c r="B293" s="86"/>
      <c r="C293" s="87"/>
      <c r="D293" s="197"/>
      <c r="E293" s="197"/>
      <c r="F293" s="197"/>
      <c r="G293" s="197"/>
      <c r="H293" s="197"/>
    </row>
    <row r="294" spans="1:8" ht="15" customHeight="1">
      <c r="A294" s="324" t="str">
        <f>A4</f>
        <v>NOMINA CORRESPONDIENTE A LA  SEGUNDA QUINCENA </v>
      </c>
      <c r="B294" s="324"/>
      <c r="C294" s="324"/>
      <c r="D294" s="324"/>
      <c r="E294" s="324"/>
      <c r="F294" s="324"/>
      <c r="G294" s="324"/>
      <c r="H294" s="324"/>
    </row>
    <row r="295" spans="1:8" ht="15" customHeight="1">
      <c r="A295" s="324" t="str">
        <f>A5</f>
        <v>DEL MES DE NOVIEMBRE 2014.</v>
      </c>
      <c r="B295" s="324"/>
      <c r="C295" s="324"/>
      <c r="D295" s="324"/>
      <c r="E295" s="324"/>
      <c r="F295" s="324"/>
      <c r="G295" s="324"/>
      <c r="H295" s="324"/>
    </row>
    <row r="296" spans="1:8" ht="15" customHeight="1">
      <c r="A296" s="325" t="s">
        <v>117</v>
      </c>
      <c r="B296" s="325"/>
      <c r="C296" s="325"/>
      <c r="D296" s="325"/>
      <c r="E296" s="325"/>
      <c r="F296" s="325"/>
      <c r="G296" s="325"/>
      <c r="H296" s="325"/>
    </row>
    <row r="297" spans="1:8" ht="15" customHeight="1">
      <c r="A297" s="325" t="s">
        <v>139</v>
      </c>
      <c r="B297" s="325"/>
      <c r="C297" s="325"/>
      <c r="D297" s="325"/>
      <c r="E297" s="325"/>
      <c r="F297" s="325"/>
      <c r="G297" s="325"/>
      <c r="H297" s="325"/>
    </row>
    <row r="298" spans="1:8" ht="15" customHeight="1">
      <c r="A298" s="198" t="str">
        <f aca="true" t="shared" si="25" ref="A298:H298">A7</f>
        <v>O.G</v>
      </c>
      <c r="B298" s="198" t="str">
        <f t="shared" si="25"/>
        <v>NOMBRE</v>
      </c>
      <c r="C298" s="198" t="str">
        <f t="shared" si="25"/>
        <v>PUESTO</v>
      </c>
      <c r="D298" s="198" t="str">
        <f t="shared" si="25"/>
        <v>SUELDO</v>
      </c>
      <c r="E298" s="198" t="str">
        <f t="shared" si="25"/>
        <v>RETENCION</v>
      </c>
      <c r="F298" s="198" t="str">
        <f t="shared" si="25"/>
        <v>S.E.</v>
      </c>
      <c r="G298" s="198" t="str">
        <f t="shared" si="25"/>
        <v>SUELDO NETO</v>
      </c>
      <c r="H298" s="198" t="str">
        <f t="shared" si="25"/>
        <v>FIRMA</v>
      </c>
    </row>
    <row r="299" spans="1:8" ht="40.5" customHeight="1" thickBot="1">
      <c r="A299" s="8">
        <v>113</v>
      </c>
      <c r="B299" s="22" t="s">
        <v>140</v>
      </c>
      <c r="C299" s="8" t="s">
        <v>141</v>
      </c>
      <c r="D299" s="10">
        <v>4550</v>
      </c>
      <c r="E299" s="10">
        <v>167</v>
      </c>
      <c r="F299" s="10"/>
      <c r="G299" s="10">
        <f>D299-E299+F299</f>
        <v>4383</v>
      </c>
      <c r="H299" s="35"/>
    </row>
    <row r="300" spans="1:8" s="139" customFormat="1" ht="34.5" customHeight="1" thickBot="1">
      <c r="A300" s="8">
        <v>113</v>
      </c>
      <c r="B300" s="105" t="s">
        <v>338</v>
      </c>
      <c r="C300" s="103" t="s">
        <v>141</v>
      </c>
      <c r="D300" s="104">
        <v>2595</v>
      </c>
      <c r="E300" s="104"/>
      <c r="F300" s="104">
        <v>129</v>
      </c>
      <c r="G300" s="10">
        <f aca="true" t="shared" si="26" ref="G300:G310">D300-E300+F300</f>
        <v>2724</v>
      </c>
      <c r="H300" s="40"/>
    </row>
    <row r="301" spans="1:8" s="139" customFormat="1" ht="52.5" customHeight="1" thickBot="1">
      <c r="A301" s="8">
        <v>113</v>
      </c>
      <c r="B301" s="193" t="s">
        <v>57</v>
      </c>
      <c r="C301" s="22" t="s">
        <v>352</v>
      </c>
      <c r="D301" s="11">
        <v>3078</v>
      </c>
      <c r="E301" s="104"/>
      <c r="F301" s="104">
        <v>90</v>
      </c>
      <c r="G301" s="10">
        <f t="shared" si="26"/>
        <v>3168</v>
      </c>
      <c r="H301" s="40"/>
    </row>
    <row r="302" spans="1:8" ht="45.75" customHeight="1" thickBot="1">
      <c r="A302" s="8">
        <v>113</v>
      </c>
      <c r="B302" s="193" t="s">
        <v>59</v>
      </c>
      <c r="C302" s="22" t="s">
        <v>352</v>
      </c>
      <c r="D302" s="11">
        <v>3078</v>
      </c>
      <c r="E302" s="11"/>
      <c r="F302" s="11">
        <v>90</v>
      </c>
      <c r="G302" s="10">
        <f t="shared" si="26"/>
        <v>3168</v>
      </c>
      <c r="H302" s="35"/>
    </row>
    <row r="303" spans="1:8" ht="45.75" customHeight="1" thickBot="1">
      <c r="A303" s="8">
        <v>113</v>
      </c>
      <c r="B303" s="193" t="s">
        <v>366</v>
      </c>
      <c r="C303" s="22" t="s">
        <v>141</v>
      </c>
      <c r="D303" s="10">
        <v>3000</v>
      </c>
      <c r="E303" s="11"/>
      <c r="F303" s="11">
        <v>90</v>
      </c>
      <c r="G303" s="10">
        <f t="shared" si="26"/>
        <v>3090</v>
      </c>
      <c r="H303" s="35"/>
    </row>
    <row r="304" spans="1:8" ht="40.5" customHeight="1" thickBot="1">
      <c r="A304" s="8">
        <v>113</v>
      </c>
      <c r="B304" s="22" t="s">
        <v>258</v>
      </c>
      <c r="C304" s="8" t="s">
        <v>141</v>
      </c>
      <c r="D304" s="10">
        <v>3078</v>
      </c>
      <c r="E304" s="10"/>
      <c r="F304" s="10">
        <v>90</v>
      </c>
      <c r="G304" s="10">
        <f t="shared" si="26"/>
        <v>3168</v>
      </c>
      <c r="H304" s="35"/>
    </row>
    <row r="305" spans="1:8" ht="40.5" customHeight="1" thickBot="1">
      <c r="A305" s="8">
        <v>113</v>
      </c>
      <c r="B305" s="22" t="s">
        <v>142</v>
      </c>
      <c r="C305" s="8" t="s">
        <v>141</v>
      </c>
      <c r="D305" s="10">
        <v>3078</v>
      </c>
      <c r="E305" s="10"/>
      <c r="F305" s="10">
        <v>90</v>
      </c>
      <c r="G305" s="10">
        <f t="shared" si="26"/>
        <v>3168</v>
      </c>
      <c r="H305" s="106"/>
    </row>
    <row r="306" spans="1:8" ht="40.5" customHeight="1" thickBot="1">
      <c r="A306" s="8">
        <v>113</v>
      </c>
      <c r="B306" s="22" t="s">
        <v>364</v>
      </c>
      <c r="C306" s="8" t="s">
        <v>141</v>
      </c>
      <c r="D306" s="10">
        <v>3078</v>
      </c>
      <c r="E306" s="10"/>
      <c r="F306" s="10">
        <v>90</v>
      </c>
      <c r="G306" s="10">
        <f t="shared" si="26"/>
        <v>3168</v>
      </c>
      <c r="H306" s="106"/>
    </row>
    <row r="307" spans="1:8" ht="40.5" customHeight="1" thickBot="1">
      <c r="A307" s="8">
        <v>113</v>
      </c>
      <c r="B307" s="22" t="s">
        <v>349</v>
      </c>
      <c r="C307" s="8" t="s">
        <v>141</v>
      </c>
      <c r="D307" s="10">
        <v>3078</v>
      </c>
      <c r="E307" s="10"/>
      <c r="F307" s="10">
        <v>90</v>
      </c>
      <c r="G307" s="10">
        <f t="shared" si="26"/>
        <v>3168</v>
      </c>
      <c r="H307" s="106"/>
    </row>
    <row r="308" spans="1:8" ht="40.5" customHeight="1" thickBot="1">
      <c r="A308" s="8">
        <v>113</v>
      </c>
      <c r="B308" s="22" t="s">
        <v>340</v>
      </c>
      <c r="C308" s="22" t="s">
        <v>343</v>
      </c>
      <c r="D308" s="10">
        <v>3078</v>
      </c>
      <c r="E308" s="10"/>
      <c r="F308" s="10">
        <v>90</v>
      </c>
      <c r="G308" s="10">
        <f t="shared" si="26"/>
        <v>3168</v>
      </c>
      <c r="H308" s="106"/>
    </row>
    <row r="309" spans="1:8" ht="48.75" customHeight="1" thickBot="1">
      <c r="A309" s="235">
        <v>113</v>
      </c>
      <c r="B309" s="244" t="s">
        <v>385</v>
      </c>
      <c r="C309" s="246" t="s">
        <v>356</v>
      </c>
      <c r="D309" s="309">
        <v>3000</v>
      </c>
      <c r="E309" s="309"/>
      <c r="F309" s="309">
        <v>90</v>
      </c>
      <c r="G309" s="10">
        <f t="shared" si="26"/>
        <v>3090</v>
      </c>
      <c r="H309" s="106"/>
    </row>
    <row r="310" spans="1:8" ht="48.75" customHeight="1" thickBot="1">
      <c r="A310" s="306">
        <v>113</v>
      </c>
      <c r="B310" s="244" t="s">
        <v>393</v>
      </c>
      <c r="C310" s="246" t="s">
        <v>356</v>
      </c>
      <c r="D310" s="245">
        <v>3000</v>
      </c>
      <c r="E310" s="245"/>
      <c r="F310" s="245">
        <v>90</v>
      </c>
      <c r="G310" s="10">
        <f t="shared" si="26"/>
        <v>3090</v>
      </c>
      <c r="H310" s="106"/>
    </row>
    <row r="311" spans="1:8" ht="40.5" customHeight="1" thickTop="1">
      <c r="A311" s="200"/>
      <c r="B311" s="28"/>
      <c r="C311" s="33" t="s">
        <v>9</v>
      </c>
      <c r="D311" s="24">
        <f>SUM(D299:D310)</f>
        <v>37691</v>
      </c>
      <c r="E311" s="24">
        <f>SUM(E299:E310)</f>
        <v>167</v>
      </c>
      <c r="F311" s="24">
        <f>SUM(F299:F310)</f>
        <v>1029</v>
      </c>
      <c r="G311" s="24">
        <f>SUM(G299:G310)</f>
        <v>38553</v>
      </c>
      <c r="H311" s="107"/>
    </row>
    <row r="312" spans="1:8" ht="21" customHeight="1">
      <c r="A312" s="324" t="str">
        <f>A291</f>
        <v>H. AYUNTAMIENTO DE AYOTLÁN, JALISCO</v>
      </c>
      <c r="B312" s="324"/>
      <c r="C312" s="324"/>
      <c r="D312" s="324"/>
      <c r="E312" s="324"/>
      <c r="F312" s="324"/>
      <c r="G312" s="324"/>
      <c r="H312" s="324"/>
    </row>
    <row r="313" spans="1:8" s="228" customFormat="1" ht="18" customHeight="1">
      <c r="A313" s="324" t="str">
        <f>B322</f>
        <v>ADMINISTRACIÓN 2012-2015</v>
      </c>
      <c r="B313" s="324"/>
      <c r="C313" s="324"/>
      <c r="D313" s="324"/>
      <c r="E313" s="324"/>
      <c r="F313" s="324"/>
      <c r="G313" s="324"/>
      <c r="H313" s="324"/>
    </row>
    <row r="314" spans="1:8" ht="20.25" customHeight="1">
      <c r="A314" s="324" t="str">
        <f>A324</f>
        <v>NOMINA CORRESPONDIENTE A LA  SEGUNDA QUINCENA </v>
      </c>
      <c r="B314" s="324"/>
      <c r="C314" s="324"/>
      <c r="D314" s="324"/>
      <c r="E314" s="324"/>
      <c r="F314" s="324"/>
      <c r="G314" s="324"/>
      <c r="H314" s="324"/>
    </row>
    <row r="315" spans="1:8" ht="23.25" customHeight="1">
      <c r="A315" s="324" t="str">
        <f>A325</f>
        <v>DEL MES DE NOVIEMBRE 2014.</v>
      </c>
      <c r="B315" s="324"/>
      <c r="C315" s="324"/>
      <c r="D315" s="324"/>
      <c r="E315" s="324"/>
      <c r="F315" s="324"/>
      <c r="G315" s="324"/>
      <c r="H315" s="324"/>
    </row>
    <row r="316" spans="1:8" ht="32.25" customHeight="1">
      <c r="A316" s="331" t="s">
        <v>376</v>
      </c>
      <c r="B316" s="325"/>
      <c r="C316" s="325"/>
      <c r="D316" s="325"/>
      <c r="E316" s="325"/>
      <c r="F316" s="325"/>
      <c r="G316" s="325"/>
      <c r="H316" s="325"/>
    </row>
    <row r="317" spans="1:8" ht="23.25" customHeight="1">
      <c r="A317" s="227" t="str">
        <f aca="true" t="shared" si="27" ref="A317:H317">A328</f>
        <v>O.G</v>
      </c>
      <c r="B317" s="227" t="str">
        <f t="shared" si="27"/>
        <v>NOMBRE</v>
      </c>
      <c r="C317" s="227" t="str">
        <f t="shared" si="27"/>
        <v>PUESTO</v>
      </c>
      <c r="D317" s="227" t="str">
        <f t="shared" si="27"/>
        <v>SUELDO</v>
      </c>
      <c r="E317" s="227" t="str">
        <f t="shared" si="27"/>
        <v>RETENCION</v>
      </c>
      <c r="F317" s="227" t="str">
        <f t="shared" si="27"/>
        <v>S.E.</v>
      </c>
      <c r="G317" s="227" t="str">
        <f t="shared" si="27"/>
        <v>SUELDO NETO</v>
      </c>
      <c r="H317" s="227" t="str">
        <f t="shared" si="27"/>
        <v>FIRMA</v>
      </c>
    </row>
    <row r="318" spans="1:8" ht="42" customHeight="1" thickBot="1">
      <c r="A318" s="8">
        <v>113</v>
      </c>
      <c r="B318" s="8" t="s">
        <v>377</v>
      </c>
      <c r="C318" s="22" t="s">
        <v>378</v>
      </c>
      <c r="D318" s="12">
        <v>4190</v>
      </c>
      <c r="E318" s="12">
        <v>167</v>
      </c>
      <c r="F318" s="12"/>
      <c r="G318" s="12">
        <f>D318-E318+F318</f>
        <v>4023</v>
      </c>
      <c r="H318" s="229"/>
    </row>
    <row r="319" spans="1:8" ht="40.5" customHeight="1" thickTop="1">
      <c r="A319" s="8"/>
      <c r="B319" s="8"/>
      <c r="C319" s="33" t="s">
        <v>9</v>
      </c>
      <c r="D319" s="24">
        <f>D318</f>
        <v>4190</v>
      </c>
      <c r="E319" s="24">
        <f>E318</f>
        <v>167</v>
      </c>
      <c r="F319" s="24">
        <f>F318</f>
        <v>0</v>
      </c>
      <c r="G319" s="24">
        <f>G318</f>
        <v>4023</v>
      </c>
      <c r="H319" s="8"/>
    </row>
    <row r="320" spans="1:8" ht="15" customHeight="1">
      <c r="A320" s="324" t="s">
        <v>0</v>
      </c>
      <c r="B320" s="324"/>
      <c r="C320" s="324"/>
      <c r="D320" s="324"/>
      <c r="E320" s="324"/>
      <c r="F320" s="324"/>
      <c r="G320" s="324"/>
      <c r="H320" s="324"/>
    </row>
    <row r="321" spans="1:8" ht="15" customHeight="1">
      <c r="A321" s="226"/>
      <c r="B321" s="226"/>
      <c r="C321" s="226"/>
      <c r="D321" s="226"/>
      <c r="E321" s="226"/>
      <c r="F321" s="226"/>
      <c r="G321" s="226"/>
      <c r="H321" s="226"/>
    </row>
    <row r="322" spans="1:8" ht="15" customHeight="1">
      <c r="A322" s="200"/>
      <c r="B322" s="324" t="str">
        <f>B292</f>
        <v>ADMINISTRACIÓN 2012-2015</v>
      </c>
      <c r="C322" s="324"/>
      <c r="D322" s="324"/>
      <c r="E322" s="324"/>
      <c r="F322" s="324"/>
      <c r="G322" s="324"/>
      <c r="H322" s="324"/>
    </row>
    <row r="323" spans="1:8" ht="2.25" customHeight="1">
      <c r="A323" s="200"/>
      <c r="B323" s="86"/>
      <c r="C323" s="87"/>
      <c r="D323" s="197"/>
      <c r="E323" s="197"/>
      <c r="F323" s="197"/>
      <c r="G323" s="197"/>
      <c r="H323" s="197"/>
    </row>
    <row r="324" spans="1:8" ht="15" customHeight="1">
      <c r="A324" s="324" t="str">
        <f>A4</f>
        <v>NOMINA CORRESPONDIENTE A LA  SEGUNDA QUINCENA </v>
      </c>
      <c r="B324" s="324"/>
      <c r="C324" s="324"/>
      <c r="D324" s="324"/>
      <c r="E324" s="324"/>
      <c r="F324" s="324"/>
      <c r="G324" s="324"/>
      <c r="H324" s="324"/>
    </row>
    <row r="325" spans="1:8" ht="15" customHeight="1">
      <c r="A325" s="324" t="str">
        <f>A5</f>
        <v>DEL MES DE NOVIEMBRE 2014.</v>
      </c>
      <c r="B325" s="324"/>
      <c r="C325" s="324"/>
      <c r="D325" s="324"/>
      <c r="E325" s="324"/>
      <c r="F325" s="324"/>
      <c r="G325" s="324"/>
      <c r="H325" s="324"/>
    </row>
    <row r="326" spans="1:8" ht="15" customHeight="1">
      <c r="A326" s="325" t="s">
        <v>117</v>
      </c>
      <c r="B326" s="325"/>
      <c r="C326" s="325"/>
      <c r="D326" s="325"/>
      <c r="E326" s="325"/>
      <c r="F326" s="325"/>
      <c r="G326" s="325"/>
      <c r="H326" s="325"/>
    </row>
    <row r="327" spans="1:8" ht="15" customHeight="1">
      <c r="A327" s="325" t="s">
        <v>143</v>
      </c>
      <c r="B327" s="325"/>
      <c r="C327" s="325"/>
      <c r="D327" s="325"/>
      <c r="E327" s="325"/>
      <c r="F327" s="325"/>
      <c r="G327" s="325"/>
      <c r="H327" s="325"/>
    </row>
    <row r="328" spans="1:8" ht="15" customHeight="1">
      <c r="A328" s="198" t="str">
        <f aca="true" t="shared" si="28" ref="A328:H328">A7</f>
        <v>O.G</v>
      </c>
      <c r="B328" s="198" t="str">
        <f t="shared" si="28"/>
        <v>NOMBRE</v>
      </c>
      <c r="C328" s="198" t="str">
        <f t="shared" si="28"/>
        <v>PUESTO</v>
      </c>
      <c r="D328" s="198" t="str">
        <f t="shared" si="28"/>
        <v>SUELDO</v>
      </c>
      <c r="E328" s="198" t="str">
        <f t="shared" si="28"/>
        <v>RETENCION</v>
      </c>
      <c r="F328" s="198" t="str">
        <f t="shared" si="28"/>
        <v>S.E.</v>
      </c>
      <c r="G328" s="198" t="str">
        <f t="shared" si="28"/>
        <v>SUELDO NETO</v>
      </c>
      <c r="H328" s="198" t="str">
        <f t="shared" si="28"/>
        <v>FIRMA</v>
      </c>
    </row>
    <row r="329" spans="1:8" ht="40.5" customHeight="1" thickBot="1">
      <c r="A329" s="8">
        <v>1101</v>
      </c>
      <c r="B329" s="9" t="s">
        <v>144</v>
      </c>
      <c r="C329" s="22" t="s">
        <v>207</v>
      </c>
      <c r="D329" s="10">
        <v>3078</v>
      </c>
      <c r="E329" s="108"/>
      <c r="F329" s="108">
        <v>90</v>
      </c>
      <c r="G329" s="10">
        <f>D329-E329+F329</f>
        <v>3168</v>
      </c>
      <c r="H329" s="35"/>
    </row>
    <row r="330" spans="1:8" ht="40.5" customHeight="1" thickBot="1">
      <c r="A330" s="8">
        <v>1101</v>
      </c>
      <c r="B330" s="9" t="s">
        <v>218</v>
      </c>
      <c r="C330" s="22" t="s">
        <v>145</v>
      </c>
      <c r="D330" s="10">
        <v>3078</v>
      </c>
      <c r="E330" s="11"/>
      <c r="F330" s="11">
        <v>90</v>
      </c>
      <c r="G330" s="10">
        <f>D330-E330+F330</f>
        <v>3168</v>
      </c>
      <c r="H330" s="35"/>
    </row>
    <row r="331" spans="1:8" ht="40.5" customHeight="1" thickBot="1">
      <c r="A331" s="8">
        <v>1101</v>
      </c>
      <c r="B331" s="9" t="s">
        <v>147</v>
      </c>
      <c r="C331" s="22" t="s">
        <v>148</v>
      </c>
      <c r="D331" s="10">
        <v>2740</v>
      </c>
      <c r="E331" s="10"/>
      <c r="F331" s="10">
        <v>111</v>
      </c>
      <c r="G331" s="10">
        <f>D331-E331+F331</f>
        <v>2851</v>
      </c>
      <c r="H331" s="35"/>
    </row>
    <row r="332" spans="1:8" ht="40.5" customHeight="1" thickBot="1">
      <c r="A332" s="8">
        <v>1101</v>
      </c>
      <c r="B332" s="9" t="s">
        <v>259</v>
      </c>
      <c r="C332" s="22" t="s">
        <v>260</v>
      </c>
      <c r="D332" s="12">
        <v>4400</v>
      </c>
      <c r="E332" s="12">
        <v>167</v>
      </c>
      <c r="F332" s="12"/>
      <c r="G332" s="10">
        <f>D332-E332+F332</f>
        <v>4233</v>
      </c>
      <c r="H332" s="126"/>
    </row>
    <row r="333" spans="1:8" ht="40.5" customHeight="1" thickTop="1">
      <c r="A333" s="8"/>
      <c r="B333" s="9"/>
      <c r="C333" s="33" t="s">
        <v>9</v>
      </c>
      <c r="D333" s="85">
        <f>SUM(D329:D332)</f>
        <v>13296</v>
      </c>
      <c r="E333" s="85">
        <f>SUM(E329:E332)</f>
        <v>167</v>
      </c>
      <c r="F333" s="85">
        <f>SUM(F329:F332)</f>
        <v>291</v>
      </c>
      <c r="G333" s="85">
        <f>SUM(G329:G332)</f>
        <v>13420</v>
      </c>
      <c r="H333" s="26"/>
    </row>
    <row r="334" spans="1:8" ht="15" customHeight="1">
      <c r="A334" s="324" t="s">
        <v>0</v>
      </c>
      <c r="B334" s="324"/>
      <c r="C334" s="324"/>
      <c r="D334" s="324"/>
      <c r="E334" s="324"/>
      <c r="F334" s="324"/>
      <c r="G334" s="324"/>
      <c r="H334" s="324"/>
    </row>
    <row r="335" spans="1:8" ht="15" customHeight="1">
      <c r="A335" s="200"/>
      <c r="B335" s="324" t="str">
        <f>B322</f>
        <v>ADMINISTRACIÓN 2012-2015</v>
      </c>
      <c r="C335" s="324"/>
      <c r="D335" s="324"/>
      <c r="E335" s="324"/>
      <c r="F335" s="324"/>
      <c r="G335" s="324"/>
      <c r="H335" s="324"/>
    </row>
    <row r="336" spans="1:8" ht="2.25" customHeight="1">
      <c r="A336" s="200"/>
      <c r="B336" s="86"/>
      <c r="C336" s="87"/>
      <c r="D336" s="197"/>
      <c r="E336" s="197"/>
      <c r="F336" s="197"/>
      <c r="G336" s="197"/>
      <c r="H336" s="197"/>
    </row>
    <row r="337" spans="1:8" ht="15" customHeight="1">
      <c r="A337" s="324" t="str">
        <f>A4</f>
        <v>NOMINA CORRESPONDIENTE A LA  SEGUNDA QUINCENA </v>
      </c>
      <c r="B337" s="324"/>
      <c r="C337" s="324"/>
      <c r="D337" s="324"/>
      <c r="E337" s="324"/>
      <c r="F337" s="324"/>
      <c r="G337" s="324"/>
      <c r="H337" s="324"/>
    </row>
    <row r="338" spans="1:8" ht="15" customHeight="1">
      <c r="A338" s="324" t="str">
        <f>A5</f>
        <v>DEL MES DE NOVIEMBRE 2014.</v>
      </c>
      <c r="B338" s="324"/>
      <c r="C338" s="324"/>
      <c r="D338" s="324"/>
      <c r="E338" s="324"/>
      <c r="F338" s="324"/>
      <c r="G338" s="324"/>
      <c r="H338" s="324"/>
    </row>
    <row r="339" spans="1:8" ht="15" customHeight="1">
      <c r="A339" s="327" t="s">
        <v>149</v>
      </c>
      <c r="B339" s="327"/>
      <c r="C339" s="327"/>
      <c r="D339" s="327"/>
      <c r="E339" s="327"/>
      <c r="F339" s="327"/>
      <c r="G339" s="327"/>
      <c r="H339" s="327"/>
    </row>
    <row r="340" spans="1:8" ht="15" customHeight="1">
      <c r="A340" s="199" t="str">
        <f aca="true" t="shared" si="29" ref="A340:H340">A7</f>
        <v>O.G</v>
      </c>
      <c r="B340" s="41" t="str">
        <f t="shared" si="29"/>
        <v>NOMBRE</v>
      </c>
      <c r="C340" s="199" t="str">
        <f t="shared" si="29"/>
        <v>PUESTO</v>
      </c>
      <c r="D340" s="199" t="str">
        <f t="shared" si="29"/>
        <v>SUELDO</v>
      </c>
      <c r="E340" s="199" t="str">
        <f t="shared" si="29"/>
        <v>RETENCION</v>
      </c>
      <c r="F340" s="199" t="str">
        <f t="shared" si="29"/>
        <v>S.E.</v>
      </c>
      <c r="G340" s="42" t="str">
        <f t="shared" si="29"/>
        <v>SUELDO NETO</v>
      </c>
      <c r="H340" s="199" t="str">
        <f t="shared" si="29"/>
        <v>FIRMA</v>
      </c>
    </row>
    <row r="341" spans="1:8" ht="40.5" customHeight="1" thickBot="1">
      <c r="A341" s="8">
        <v>113</v>
      </c>
      <c r="B341" s="9" t="s">
        <v>239</v>
      </c>
      <c r="C341" s="8" t="s">
        <v>11</v>
      </c>
      <c r="D341" s="10">
        <v>8103</v>
      </c>
      <c r="E341" s="36">
        <v>400</v>
      </c>
      <c r="F341" s="36"/>
      <c r="G341" s="10">
        <f>D341-E341+F341</f>
        <v>7703</v>
      </c>
      <c r="H341" s="35"/>
    </row>
    <row r="342" spans="1:8" ht="40.5" customHeight="1" thickBot="1">
      <c r="A342" s="8">
        <v>113</v>
      </c>
      <c r="B342" s="9" t="s">
        <v>150</v>
      </c>
      <c r="C342" s="8" t="s">
        <v>151</v>
      </c>
      <c r="D342" s="10">
        <v>7200</v>
      </c>
      <c r="E342" s="36">
        <v>400</v>
      </c>
      <c r="F342" s="36">
        <v>0</v>
      </c>
      <c r="G342" s="10">
        <f>D342-E342+F342</f>
        <v>6800</v>
      </c>
      <c r="H342" s="35"/>
    </row>
    <row r="343" spans="1:8" ht="40.5" customHeight="1" thickBot="1">
      <c r="A343" s="8">
        <v>113</v>
      </c>
      <c r="B343" s="9" t="s">
        <v>375</v>
      </c>
      <c r="C343" s="8" t="s">
        <v>151</v>
      </c>
      <c r="D343" s="10">
        <v>6400</v>
      </c>
      <c r="E343" s="36">
        <v>400</v>
      </c>
      <c r="F343" s="36"/>
      <c r="G343" s="10">
        <f>D343-E343+F343</f>
        <v>6000</v>
      </c>
      <c r="H343" s="35"/>
    </row>
    <row r="344" spans="1:8" ht="40.5" customHeight="1" thickBot="1">
      <c r="A344" s="8">
        <v>113</v>
      </c>
      <c r="B344" s="9" t="s">
        <v>152</v>
      </c>
      <c r="C344" s="8" t="s">
        <v>10</v>
      </c>
      <c r="D344" s="10">
        <v>4880</v>
      </c>
      <c r="E344" s="88">
        <v>335</v>
      </c>
      <c r="F344" s="88"/>
      <c r="G344" s="10">
        <f>D344-E344+F344</f>
        <v>4545</v>
      </c>
      <c r="H344" s="35"/>
    </row>
    <row r="345" spans="1:8" ht="40.5" customHeight="1" thickBot="1">
      <c r="A345" s="8">
        <v>113</v>
      </c>
      <c r="B345" s="9" t="s">
        <v>384</v>
      </c>
      <c r="C345" s="8" t="s">
        <v>10</v>
      </c>
      <c r="D345" s="12">
        <v>3520</v>
      </c>
      <c r="E345" s="90"/>
      <c r="F345" s="90">
        <v>90</v>
      </c>
      <c r="G345" s="10">
        <f>D345-E345+F345</f>
        <v>3610</v>
      </c>
      <c r="H345" s="35"/>
    </row>
    <row r="346" spans="1:8" ht="40.5" customHeight="1" thickTop="1">
      <c r="A346" s="197"/>
      <c r="B346" s="92"/>
      <c r="C346" s="33" t="s">
        <v>9</v>
      </c>
      <c r="D346" s="24">
        <f>SUM(D341:D345)</f>
        <v>30103</v>
      </c>
      <c r="E346" s="24">
        <f>SUM(E341:E345)</f>
        <v>1535</v>
      </c>
      <c r="F346" s="24">
        <f>SUM(F341:F345)</f>
        <v>90</v>
      </c>
      <c r="G346" s="24">
        <f>SUM(G341:G345)</f>
        <v>28658</v>
      </c>
      <c r="H346" s="96"/>
    </row>
    <row r="347" spans="1:8" ht="15" customHeight="1">
      <c r="A347" s="324" t="s">
        <v>0</v>
      </c>
      <c r="B347" s="324"/>
      <c r="C347" s="324"/>
      <c r="D347" s="324"/>
      <c r="E347" s="324"/>
      <c r="F347" s="324"/>
      <c r="G347" s="324"/>
      <c r="H347" s="324"/>
    </row>
    <row r="348" spans="1:8" ht="15" customHeight="1">
      <c r="A348" s="200"/>
      <c r="B348" s="324" t="str">
        <f>B335</f>
        <v>ADMINISTRACIÓN 2012-2015</v>
      </c>
      <c r="C348" s="324"/>
      <c r="D348" s="324"/>
      <c r="E348" s="324"/>
      <c r="F348" s="324"/>
      <c r="G348" s="324"/>
      <c r="H348" s="324"/>
    </row>
    <row r="349" spans="1:8" ht="2.25" customHeight="1">
      <c r="A349" s="200"/>
      <c r="B349" s="86"/>
      <c r="C349" s="87"/>
      <c r="D349" s="197"/>
      <c r="E349" s="197"/>
      <c r="F349" s="197"/>
      <c r="G349" s="197"/>
      <c r="H349" s="197"/>
    </row>
    <row r="350" spans="1:8" ht="15" customHeight="1">
      <c r="A350" s="324" t="s">
        <v>394</v>
      </c>
      <c r="B350" s="324"/>
      <c r="C350" s="324"/>
      <c r="D350" s="324"/>
      <c r="E350" s="324"/>
      <c r="F350" s="324"/>
      <c r="G350" s="324"/>
      <c r="H350" s="324"/>
    </row>
    <row r="351" spans="1:8" ht="15" customHeight="1">
      <c r="A351" s="324" t="str">
        <f>A5</f>
        <v>DEL MES DE NOVIEMBRE 2014.</v>
      </c>
      <c r="B351" s="324"/>
      <c r="C351" s="324"/>
      <c r="D351" s="324"/>
      <c r="E351" s="324"/>
      <c r="F351" s="324"/>
      <c r="G351" s="324"/>
      <c r="H351" s="324"/>
    </row>
    <row r="352" spans="1:8" ht="15" customHeight="1">
      <c r="A352" s="327" t="s">
        <v>334</v>
      </c>
      <c r="B352" s="327"/>
      <c r="C352" s="327"/>
      <c r="D352" s="327"/>
      <c r="E352" s="327"/>
      <c r="F352" s="327"/>
      <c r="G352" s="327"/>
      <c r="H352" s="327"/>
    </row>
    <row r="353" spans="1:8" ht="15" customHeight="1">
      <c r="A353" s="199" t="str">
        <f aca="true" t="shared" si="30" ref="A353:H353">A7</f>
        <v>O.G</v>
      </c>
      <c r="B353" s="41" t="str">
        <f t="shared" si="30"/>
        <v>NOMBRE</v>
      </c>
      <c r="C353" s="41" t="str">
        <f t="shared" si="30"/>
        <v>PUESTO</v>
      </c>
      <c r="D353" s="41" t="str">
        <f t="shared" si="30"/>
        <v>SUELDO</v>
      </c>
      <c r="E353" s="41" t="str">
        <f t="shared" si="30"/>
        <v>RETENCION</v>
      </c>
      <c r="F353" s="41" t="str">
        <f t="shared" si="30"/>
        <v>S.E.</v>
      </c>
      <c r="G353" s="41" t="str">
        <f t="shared" si="30"/>
        <v>SUELDO NETO</v>
      </c>
      <c r="H353" s="41" t="str">
        <f t="shared" si="30"/>
        <v>FIRMA</v>
      </c>
    </row>
    <row r="354" spans="1:16" s="254" customFormat="1" ht="40.5" customHeight="1" thickBot="1">
      <c r="A354" s="306">
        <v>113</v>
      </c>
      <c r="B354" s="307" t="s">
        <v>335</v>
      </c>
      <c r="C354" s="244" t="s">
        <v>336</v>
      </c>
      <c r="D354" s="245">
        <v>5788</v>
      </c>
      <c r="E354" s="245">
        <v>335</v>
      </c>
      <c r="F354" s="245"/>
      <c r="G354" s="245">
        <f>D354-E354+F354</f>
        <v>5453</v>
      </c>
      <c r="H354" s="308"/>
      <c r="I354" s="253"/>
      <c r="J354" s="253"/>
      <c r="K354" s="253"/>
      <c r="L354" s="253"/>
      <c r="M354" s="253"/>
      <c r="N354" s="253"/>
      <c r="O354" s="253"/>
      <c r="P354" s="253"/>
    </row>
    <row r="355" spans="1:8" ht="40.5" customHeight="1" thickTop="1">
      <c r="A355" s="197"/>
      <c r="B355" s="86"/>
      <c r="C355" s="33" t="s">
        <v>9</v>
      </c>
      <c r="D355" s="24">
        <f>SUM(D354:D354)</f>
        <v>5788</v>
      </c>
      <c r="E355" s="24">
        <f>SUM(E354:E354)</f>
        <v>335</v>
      </c>
      <c r="F355" s="24">
        <f>SUM(F354:F354)</f>
        <v>0</v>
      </c>
      <c r="G355" s="24">
        <f>SUM(G354:G354)</f>
        <v>5453</v>
      </c>
      <c r="H355" s="197"/>
    </row>
    <row r="356" spans="1:8" ht="15" customHeight="1">
      <c r="A356" s="324" t="s">
        <v>0</v>
      </c>
      <c r="B356" s="324"/>
      <c r="C356" s="324"/>
      <c r="D356" s="324"/>
      <c r="E356" s="324"/>
      <c r="F356" s="324"/>
      <c r="G356" s="324"/>
      <c r="H356" s="324"/>
    </row>
    <row r="357" spans="1:8" ht="15" customHeight="1">
      <c r="A357" s="200"/>
      <c r="B357" s="324" t="str">
        <f>B120</f>
        <v>ADMINISTRACIÓN 2012-2015</v>
      </c>
      <c r="C357" s="324"/>
      <c r="D357" s="324"/>
      <c r="E357" s="324"/>
      <c r="F357" s="324"/>
      <c r="G357" s="324"/>
      <c r="H357" s="324"/>
    </row>
    <row r="358" spans="1:8" ht="2.25" customHeight="1">
      <c r="A358" s="200"/>
      <c r="B358" s="86"/>
      <c r="C358" s="87"/>
      <c r="D358" s="197"/>
      <c r="E358" s="197"/>
      <c r="F358" s="197"/>
      <c r="G358" s="197"/>
      <c r="H358" s="197"/>
    </row>
    <row r="359" spans="1:8" ht="15" customHeight="1">
      <c r="A359" s="324" t="str">
        <f>A4</f>
        <v>NOMINA CORRESPONDIENTE A LA  SEGUNDA QUINCENA </v>
      </c>
      <c r="B359" s="324"/>
      <c r="C359" s="324"/>
      <c r="D359" s="324"/>
      <c r="E359" s="324"/>
      <c r="F359" s="324"/>
      <c r="G359" s="324"/>
      <c r="H359" s="324"/>
    </row>
    <row r="360" spans="1:8" ht="15" customHeight="1">
      <c r="A360" s="324" t="str">
        <f>A5</f>
        <v>DEL MES DE NOVIEMBRE 2014.</v>
      </c>
      <c r="B360" s="324"/>
      <c r="C360" s="324"/>
      <c r="D360" s="324"/>
      <c r="E360" s="324"/>
      <c r="F360" s="324"/>
      <c r="G360" s="324"/>
      <c r="H360" s="324"/>
    </row>
    <row r="361" spans="1:8" ht="15" customHeight="1">
      <c r="A361" s="325" t="s">
        <v>154</v>
      </c>
      <c r="B361" s="325"/>
      <c r="C361" s="325"/>
      <c r="D361" s="325"/>
      <c r="E361" s="325"/>
      <c r="F361" s="325"/>
      <c r="G361" s="325"/>
      <c r="H361" s="325"/>
    </row>
    <row r="362" spans="1:8" ht="15" customHeight="1">
      <c r="A362" s="198" t="str">
        <f aca="true" t="shared" si="31" ref="A362:H362">A7</f>
        <v>O.G</v>
      </c>
      <c r="B362" s="21" t="str">
        <f t="shared" si="31"/>
        <v>NOMBRE</v>
      </c>
      <c r="C362" s="198" t="str">
        <f t="shared" si="31"/>
        <v>PUESTO</v>
      </c>
      <c r="D362" s="198" t="str">
        <f t="shared" si="31"/>
        <v>SUELDO</v>
      </c>
      <c r="E362" s="198" t="str">
        <f t="shared" si="31"/>
        <v>RETENCION</v>
      </c>
      <c r="F362" s="198" t="str">
        <f t="shared" si="31"/>
        <v>S.E.</v>
      </c>
      <c r="G362" s="198" t="str">
        <f t="shared" si="31"/>
        <v>SUELDO NETO</v>
      </c>
      <c r="H362" s="198" t="str">
        <f t="shared" si="31"/>
        <v>FIRMA</v>
      </c>
    </row>
    <row r="363" spans="1:8" ht="40.5" customHeight="1" thickBot="1">
      <c r="A363" s="8">
        <v>113</v>
      </c>
      <c r="B363" s="9" t="s">
        <v>306</v>
      </c>
      <c r="C363" s="8" t="s">
        <v>155</v>
      </c>
      <c r="D363" s="10">
        <v>4670</v>
      </c>
      <c r="E363" s="11">
        <v>200</v>
      </c>
      <c r="F363" s="11"/>
      <c r="G363" s="11">
        <f>D363-E363+F363</f>
        <v>4470</v>
      </c>
      <c r="H363" s="127"/>
    </row>
    <row r="364" spans="1:8" ht="40.5" customHeight="1" thickBot="1">
      <c r="A364" s="8">
        <v>113</v>
      </c>
      <c r="B364" s="9" t="s">
        <v>381</v>
      </c>
      <c r="C364" s="8" t="s">
        <v>10</v>
      </c>
      <c r="D364" s="10">
        <v>2481</v>
      </c>
      <c r="E364" s="88"/>
      <c r="F364" s="88">
        <v>129</v>
      </c>
      <c r="G364" s="11">
        <f>D364-E364+F364</f>
        <v>2610</v>
      </c>
      <c r="H364" s="127"/>
    </row>
    <row r="365" spans="1:8" ht="40.5" customHeight="1" thickBot="1">
      <c r="A365" s="8">
        <v>113</v>
      </c>
      <c r="B365" s="9" t="s">
        <v>156</v>
      </c>
      <c r="C365" s="8" t="s">
        <v>141</v>
      </c>
      <c r="D365" s="10">
        <v>2610</v>
      </c>
      <c r="E365" s="11"/>
      <c r="F365" s="11">
        <v>129</v>
      </c>
      <c r="G365" s="11">
        <f>D365-E365+F365</f>
        <v>2739</v>
      </c>
      <c r="H365" s="160"/>
    </row>
    <row r="366" spans="1:8" ht="40.5" customHeight="1" thickBot="1">
      <c r="A366" s="8">
        <v>113</v>
      </c>
      <c r="B366" s="9" t="s">
        <v>157</v>
      </c>
      <c r="C366" s="22" t="s">
        <v>158</v>
      </c>
      <c r="D366" s="10">
        <v>3175</v>
      </c>
      <c r="E366" s="10"/>
      <c r="F366" s="10">
        <v>90</v>
      </c>
      <c r="G366" s="11">
        <f>D366-E366+F366</f>
        <v>3265</v>
      </c>
      <c r="H366" s="160"/>
    </row>
    <row r="367" spans="1:8" ht="40.5" customHeight="1" thickBot="1">
      <c r="A367" s="8">
        <v>113</v>
      </c>
      <c r="B367" s="192" t="s">
        <v>160</v>
      </c>
      <c r="C367" s="193" t="s">
        <v>122</v>
      </c>
      <c r="D367" s="12">
        <v>2835</v>
      </c>
      <c r="E367" s="12"/>
      <c r="F367" s="12">
        <v>111</v>
      </c>
      <c r="G367" s="11">
        <f>D367-E367+F367</f>
        <v>2946</v>
      </c>
      <c r="H367" s="160"/>
    </row>
    <row r="368" spans="1:8" ht="40.5" customHeight="1" thickTop="1">
      <c r="A368" s="200"/>
      <c r="B368" s="28"/>
      <c r="C368" s="33" t="s">
        <v>9</v>
      </c>
      <c r="D368" s="85">
        <f>SUM(D363:D367)</f>
        <v>15771</v>
      </c>
      <c r="E368" s="85">
        <f>SUM(E363:E367)</f>
        <v>200</v>
      </c>
      <c r="F368" s="85">
        <f>SUM(F363:F367)</f>
        <v>459</v>
      </c>
      <c r="G368" s="85">
        <f>SUM(G363:G367)</f>
        <v>16030</v>
      </c>
      <c r="H368" s="96"/>
    </row>
    <row r="369" spans="1:8" ht="15" customHeight="1">
      <c r="A369" s="324" t="s">
        <v>0</v>
      </c>
      <c r="B369" s="324"/>
      <c r="C369" s="324"/>
      <c r="D369" s="324"/>
      <c r="E369" s="324"/>
      <c r="F369" s="324"/>
      <c r="G369" s="324"/>
      <c r="H369" s="324"/>
    </row>
    <row r="370" spans="1:8" ht="15" customHeight="1">
      <c r="A370" s="200"/>
      <c r="B370" s="324" t="str">
        <f>B357</f>
        <v>ADMINISTRACIÓN 2012-2015</v>
      </c>
      <c r="C370" s="324"/>
      <c r="D370" s="324"/>
      <c r="E370" s="324"/>
      <c r="F370" s="324"/>
      <c r="G370" s="324"/>
      <c r="H370" s="324"/>
    </row>
    <row r="371" spans="1:8" ht="2.25" customHeight="1">
      <c r="A371" s="200"/>
      <c r="B371" s="86"/>
      <c r="C371" s="87"/>
      <c r="D371" s="197"/>
      <c r="E371" s="197"/>
      <c r="F371" s="197"/>
      <c r="G371" s="197"/>
      <c r="H371" s="197"/>
    </row>
    <row r="372" spans="1:8" ht="15" customHeight="1">
      <c r="A372" s="324" t="str">
        <f>A4</f>
        <v>NOMINA CORRESPONDIENTE A LA  SEGUNDA QUINCENA </v>
      </c>
      <c r="B372" s="324"/>
      <c r="C372" s="324"/>
      <c r="D372" s="324"/>
      <c r="E372" s="324"/>
      <c r="F372" s="324"/>
      <c r="G372" s="324"/>
      <c r="H372" s="324"/>
    </row>
    <row r="373" spans="1:8" ht="15" customHeight="1">
      <c r="A373" s="324" t="str">
        <f>A5</f>
        <v>DEL MES DE NOVIEMBRE 2014.</v>
      </c>
      <c r="B373" s="324"/>
      <c r="C373" s="324"/>
      <c r="D373" s="324"/>
      <c r="E373" s="324"/>
      <c r="F373" s="324"/>
      <c r="G373" s="324"/>
      <c r="H373" s="324"/>
    </row>
    <row r="374" spans="1:8" ht="15" customHeight="1">
      <c r="A374" s="325" t="s">
        <v>161</v>
      </c>
      <c r="B374" s="325"/>
      <c r="C374" s="325"/>
      <c r="D374" s="325"/>
      <c r="E374" s="325"/>
      <c r="F374" s="325"/>
      <c r="G374" s="325"/>
      <c r="H374" s="325"/>
    </row>
    <row r="375" spans="1:8" ht="15" customHeight="1">
      <c r="A375" s="198" t="str">
        <f aca="true" t="shared" si="32" ref="A375:H375">A7</f>
        <v>O.G</v>
      </c>
      <c r="B375" s="21" t="str">
        <f t="shared" si="32"/>
        <v>NOMBRE</v>
      </c>
      <c r="C375" s="198" t="str">
        <f t="shared" si="32"/>
        <v>PUESTO</v>
      </c>
      <c r="D375" s="198" t="str">
        <f t="shared" si="32"/>
        <v>SUELDO</v>
      </c>
      <c r="E375" s="198" t="str">
        <f t="shared" si="32"/>
        <v>RETENCION</v>
      </c>
      <c r="F375" s="198" t="str">
        <f t="shared" si="32"/>
        <v>S.E.</v>
      </c>
      <c r="G375" s="198" t="str">
        <f t="shared" si="32"/>
        <v>SUELDO NETO</v>
      </c>
      <c r="H375" s="198" t="str">
        <f t="shared" si="32"/>
        <v>FIRMA</v>
      </c>
    </row>
    <row r="376" spans="1:8" ht="41.25" customHeight="1" thickBot="1">
      <c r="A376" s="198">
        <v>113</v>
      </c>
      <c r="B376" s="152" t="s">
        <v>308</v>
      </c>
      <c r="C376" s="153" t="s">
        <v>66</v>
      </c>
      <c r="D376" s="154">
        <v>2300</v>
      </c>
      <c r="E376" s="154"/>
      <c r="F376" s="154">
        <v>142</v>
      </c>
      <c r="G376" s="154">
        <f>D376-E376+F376</f>
        <v>2442</v>
      </c>
      <c r="H376" s="127"/>
    </row>
    <row r="377" spans="1:8" ht="40.5" customHeight="1" thickBot="1">
      <c r="A377" s="8">
        <v>113</v>
      </c>
      <c r="B377" s="9" t="s">
        <v>305</v>
      </c>
      <c r="C377" s="193" t="s">
        <v>66</v>
      </c>
      <c r="D377" s="10">
        <v>2300</v>
      </c>
      <c r="E377" s="11"/>
      <c r="F377" s="11">
        <v>142</v>
      </c>
      <c r="G377" s="154">
        <f aca="true" t="shared" si="33" ref="G377:G387">D377-E377+F377</f>
        <v>2442</v>
      </c>
      <c r="H377" s="127"/>
    </row>
    <row r="378" spans="1:8" ht="40.5" customHeight="1" thickBot="1">
      <c r="A378" s="306">
        <v>113</v>
      </c>
      <c r="B378" s="238" t="s">
        <v>390</v>
      </c>
      <c r="C378" s="244" t="s">
        <v>162</v>
      </c>
      <c r="D378" s="309">
        <v>3050</v>
      </c>
      <c r="E378" s="310"/>
      <c r="F378" s="310">
        <v>90</v>
      </c>
      <c r="G378" s="154">
        <f t="shared" si="33"/>
        <v>3140</v>
      </c>
      <c r="H378" s="127"/>
    </row>
    <row r="379" spans="1:8" ht="44.25" customHeight="1" thickBot="1">
      <c r="A379" s="8">
        <v>113</v>
      </c>
      <c r="B379" s="32" t="s">
        <v>163</v>
      </c>
      <c r="C379" s="22" t="s">
        <v>164</v>
      </c>
      <c r="D379" s="107">
        <v>2900</v>
      </c>
      <c r="E379" s="107"/>
      <c r="F379" s="107">
        <v>111</v>
      </c>
      <c r="G379" s="154">
        <f t="shared" si="33"/>
        <v>3011</v>
      </c>
      <c r="H379" s="126"/>
    </row>
    <row r="380" spans="1:8" ht="40.5" customHeight="1" thickBot="1">
      <c r="A380" s="8">
        <v>113</v>
      </c>
      <c r="B380" s="9" t="s">
        <v>165</v>
      </c>
      <c r="C380" s="22" t="s">
        <v>122</v>
      </c>
      <c r="D380" s="10">
        <v>2653</v>
      </c>
      <c r="E380" s="11"/>
      <c r="F380" s="11">
        <v>129</v>
      </c>
      <c r="G380" s="154">
        <f t="shared" si="33"/>
        <v>2782</v>
      </c>
      <c r="H380" s="127"/>
    </row>
    <row r="381" spans="1:8" ht="40.5" customHeight="1" thickBot="1">
      <c r="A381" s="8">
        <v>113</v>
      </c>
      <c r="B381" s="9" t="s">
        <v>166</v>
      </c>
      <c r="C381" s="22" t="s">
        <v>122</v>
      </c>
      <c r="D381" s="10">
        <v>2653</v>
      </c>
      <c r="E381" s="10"/>
      <c r="F381" s="10">
        <v>129</v>
      </c>
      <c r="G381" s="154">
        <f t="shared" si="33"/>
        <v>2782</v>
      </c>
      <c r="H381" s="127"/>
    </row>
    <row r="382" spans="1:8" ht="40.5" customHeight="1" thickBot="1">
      <c r="A382" s="8">
        <v>113</v>
      </c>
      <c r="B382" s="9" t="s">
        <v>167</v>
      </c>
      <c r="C382" s="22" t="s">
        <v>122</v>
      </c>
      <c r="D382" s="10">
        <v>2653</v>
      </c>
      <c r="E382" s="10"/>
      <c r="F382" s="10">
        <v>129</v>
      </c>
      <c r="G382" s="154">
        <f t="shared" si="33"/>
        <v>2782</v>
      </c>
      <c r="H382" s="127"/>
    </row>
    <row r="383" spans="1:8" ht="40.5" customHeight="1" thickBot="1">
      <c r="A383" s="8">
        <v>113</v>
      </c>
      <c r="B383" s="9" t="s">
        <v>168</v>
      </c>
      <c r="C383" s="22" t="s">
        <v>169</v>
      </c>
      <c r="D383" s="10">
        <v>3100</v>
      </c>
      <c r="E383" s="11"/>
      <c r="F383" s="11">
        <v>90</v>
      </c>
      <c r="G383" s="154">
        <f t="shared" si="33"/>
        <v>3190</v>
      </c>
      <c r="H383" s="127"/>
    </row>
    <row r="384" spans="1:8" ht="40.5" customHeight="1" thickBot="1">
      <c r="A384" s="8">
        <v>113</v>
      </c>
      <c r="B384" s="9" t="s">
        <v>170</v>
      </c>
      <c r="C384" s="22" t="s">
        <v>141</v>
      </c>
      <c r="D384" s="10">
        <v>3100</v>
      </c>
      <c r="E384" s="11"/>
      <c r="F384" s="11">
        <v>90</v>
      </c>
      <c r="G384" s="154">
        <f t="shared" si="33"/>
        <v>3190</v>
      </c>
      <c r="H384" s="127"/>
    </row>
    <row r="385" spans="1:8" ht="40.5" customHeight="1" thickBot="1">
      <c r="A385" s="8">
        <v>113</v>
      </c>
      <c r="B385" s="9" t="s">
        <v>171</v>
      </c>
      <c r="C385" s="22" t="s">
        <v>141</v>
      </c>
      <c r="D385" s="10">
        <v>2557</v>
      </c>
      <c r="E385" s="11"/>
      <c r="F385" s="11">
        <v>129</v>
      </c>
      <c r="G385" s="154">
        <f t="shared" si="33"/>
        <v>2686</v>
      </c>
      <c r="H385" s="127"/>
    </row>
    <row r="386" spans="1:8" ht="40.5" customHeight="1" thickBot="1">
      <c r="A386" s="8">
        <v>113</v>
      </c>
      <c r="B386" s="9" t="s">
        <v>172</v>
      </c>
      <c r="C386" s="22" t="s">
        <v>173</v>
      </c>
      <c r="D386" s="10">
        <v>2665</v>
      </c>
      <c r="E386" s="10"/>
      <c r="F386" s="10">
        <v>129</v>
      </c>
      <c r="G386" s="154">
        <f t="shared" si="33"/>
        <v>2794</v>
      </c>
      <c r="H386" s="127"/>
    </row>
    <row r="387" spans="1:8" ht="40.5" customHeight="1" thickBot="1">
      <c r="A387" s="8">
        <v>113</v>
      </c>
      <c r="B387" s="9" t="s">
        <v>262</v>
      </c>
      <c r="C387" s="22" t="s">
        <v>96</v>
      </c>
      <c r="D387" s="12">
        <v>3260</v>
      </c>
      <c r="E387" s="12"/>
      <c r="F387" s="12">
        <v>90</v>
      </c>
      <c r="G387" s="154">
        <f t="shared" si="33"/>
        <v>3350</v>
      </c>
      <c r="H387" s="127"/>
    </row>
    <row r="388" spans="1:8" ht="40.5" customHeight="1" thickTop="1">
      <c r="A388" s="200"/>
      <c r="B388" s="28"/>
      <c r="C388" s="33" t="s">
        <v>9</v>
      </c>
      <c r="D388" s="85">
        <f>SUM(D376:D387)</f>
        <v>33191</v>
      </c>
      <c r="E388" s="85">
        <f>SUM(E376:E387)</f>
        <v>0</v>
      </c>
      <c r="F388" s="85">
        <f>SUM(F376:F387)</f>
        <v>1400</v>
      </c>
      <c r="G388" s="85">
        <f>SUM(G376:G387)</f>
        <v>34591</v>
      </c>
      <c r="H388" s="96"/>
    </row>
    <row r="389" spans="1:8" ht="15" customHeight="1">
      <c r="A389" s="324" t="s">
        <v>0</v>
      </c>
      <c r="B389" s="324"/>
      <c r="C389" s="324"/>
      <c r="D389" s="324"/>
      <c r="E389" s="324"/>
      <c r="F389" s="324"/>
      <c r="G389" s="324"/>
      <c r="H389" s="324"/>
    </row>
    <row r="390" spans="1:8" ht="15" customHeight="1">
      <c r="A390" s="200"/>
      <c r="B390" s="324" t="str">
        <f>B370</f>
        <v>ADMINISTRACIÓN 2012-2015</v>
      </c>
      <c r="C390" s="324"/>
      <c r="D390" s="324"/>
      <c r="E390" s="324"/>
      <c r="F390" s="324"/>
      <c r="G390" s="324"/>
      <c r="H390" s="324"/>
    </row>
    <row r="391" spans="1:8" ht="2.25" customHeight="1">
      <c r="A391" s="200"/>
      <c r="B391" s="86"/>
      <c r="C391" s="87"/>
      <c r="D391" s="197"/>
      <c r="E391" s="197"/>
      <c r="F391" s="197"/>
      <c r="G391" s="197"/>
      <c r="H391" s="197"/>
    </row>
    <row r="392" spans="1:8" ht="15" customHeight="1">
      <c r="A392" s="324" t="str">
        <f>A4</f>
        <v>NOMINA CORRESPONDIENTE A LA  SEGUNDA QUINCENA </v>
      </c>
      <c r="B392" s="324"/>
      <c r="C392" s="324"/>
      <c r="D392" s="324"/>
      <c r="E392" s="324"/>
      <c r="F392" s="324"/>
      <c r="G392" s="324"/>
      <c r="H392" s="324"/>
    </row>
    <row r="393" spans="1:8" ht="15" customHeight="1">
      <c r="A393" s="324" t="str">
        <f>A5</f>
        <v>DEL MES DE NOVIEMBRE 2014.</v>
      </c>
      <c r="B393" s="324"/>
      <c r="C393" s="324"/>
      <c r="D393" s="324"/>
      <c r="E393" s="324"/>
      <c r="F393" s="324"/>
      <c r="G393" s="324"/>
      <c r="H393" s="324"/>
    </row>
    <row r="394" spans="1:8" ht="15" customHeight="1">
      <c r="A394" s="325" t="s">
        <v>174</v>
      </c>
      <c r="B394" s="325"/>
      <c r="C394" s="325"/>
      <c r="D394" s="325"/>
      <c r="E394" s="325"/>
      <c r="F394" s="325"/>
      <c r="G394" s="325"/>
      <c r="H394" s="325"/>
    </row>
    <row r="395" spans="1:8" ht="15" customHeight="1">
      <c r="A395" s="198" t="str">
        <f aca="true" t="shared" si="34" ref="A395:H395">A7</f>
        <v>O.G</v>
      </c>
      <c r="B395" s="21" t="str">
        <f t="shared" si="34"/>
        <v>NOMBRE</v>
      </c>
      <c r="C395" s="198" t="str">
        <f t="shared" si="34"/>
        <v>PUESTO</v>
      </c>
      <c r="D395" s="198" t="str">
        <f t="shared" si="34"/>
        <v>SUELDO</v>
      </c>
      <c r="E395" s="198" t="str">
        <f t="shared" si="34"/>
        <v>RETENCION</v>
      </c>
      <c r="F395" s="198" t="str">
        <f t="shared" si="34"/>
        <v>S.E.</v>
      </c>
      <c r="G395" s="198" t="str">
        <f t="shared" si="34"/>
        <v>SUELDO NETO</v>
      </c>
      <c r="H395" s="198" t="str">
        <f t="shared" si="34"/>
        <v>FIRMA</v>
      </c>
    </row>
    <row r="396" spans="1:8" ht="40.5" customHeight="1" thickBot="1">
      <c r="A396" s="8">
        <v>113</v>
      </c>
      <c r="B396" s="9" t="s">
        <v>240</v>
      </c>
      <c r="C396" s="8" t="s">
        <v>11</v>
      </c>
      <c r="D396" s="10">
        <v>7300</v>
      </c>
      <c r="E396" s="11">
        <v>400</v>
      </c>
      <c r="F396" s="11"/>
      <c r="G396" s="11">
        <f>D396-E396+F396</f>
        <v>6900</v>
      </c>
      <c r="H396" s="55"/>
    </row>
    <row r="397" spans="1:8" ht="40.5" customHeight="1" thickBot="1">
      <c r="A397" s="8">
        <v>113</v>
      </c>
      <c r="B397" s="9" t="s">
        <v>175</v>
      </c>
      <c r="C397" s="8" t="s">
        <v>114</v>
      </c>
      <c r="D397" s="10">
        <v>3075</v>
      </c>
      <c r="E397" s="11"/>
      <c r="F397" s="11">
        <v>90</v>
      </c>
      <c r="G397" s="11">
        <f>D397-E397+F397</f>
        <v>3165</v>
      </c>
      <c r="H397" s="35"/>
    </row>
    <row r="398" spans="1:8" ht="40.5" customHeight="1" thickBot="1">
      <c r="A398" s="8">
        <v>113</v>
      </c>
      <c r="B398" s="9" t="s">
        <v>176</v>
      </c>
      <c r="C398" s="8" t="s">
        <v>47</v>
      </c>
      <c r="D398" s="10">
        <v>2225</v>
      </c>
      <c r="E398" s="10"/>
      <c r="F398" s="10">
        <v>142</v>
      </c>
      <c r="G398" s="11">
        <f>D398-E398+F398</f>
        <v>2367</v>
      </c>
      <c r="H398" s="55"/>
    </row>
    <row r="399" spans="1:8" ht="40.5" customHeight="1" thickBot="1">
      <c r="A399" s="8">
        <v>113</v>
      </c>
      <c r="B399" s="9" t="s">
        <v>312</v>
      </c>
      <c r="C399" s="8" t="s">
        <v>370</v>
      </c>
      <c r="D399" s="10">
        <v>3140</v>
      </c>
      <c r="E399" s="10"/>
      <c r="F399" s="10">
        <v>90</v>
      </c>
      <c r="G399" s="11">
        <f>D399-E399+F399</f>
        <v>3230</v>
      </c>
      <c r="H399" s="55"/>
    </row>
    <row r="400" spans="1:8" ht="40.5" customHeight="1" thickBot="1">
      <c r="A400" s="8">
        <v>113</v>
      </c>
      <c r="B400" s="9" t="s">
        <v>208</v>
      </c>
      <c r="C400" s="8" t="s">
        <v>207</v>
      </c>
      <c r="D400" s="12">
        <v>1980</v>
      </c>
      <c r="E400" s="12"/>
      <c r="F400" s="12">
        <v>155</v>
      </c>
      <c r="G400" s="11">
        <f>D400-E400+F400</f>
        <v>2135</v>
      </c>
      <c r="H400" s="106"/>
    </row>
    <row r="401" spans="1:8" ht="40.5" customHeight="1" thickTop="1">
      <c r="A401" s="200"/>
      <c r="B401" s="28"/>
      <c r="C401" s="33" t="s">
        <v>9</v>
      </c>
      <c r="D401" s="85">
        <f>SUM(D396:D400)</f>
        <v>17720</v>
      </c>
      <c r="E401" s="85">
        <f>SUM(E396:E400)</f>
        <v>400</v>
      </c>
      <c r="F401" s="85">
        <f>SUM(F396:F400)</f>
        <v>477</v>
      </c>
      <c r="G401" s="85">
        <f>SUM(G396:G400)</f>
        <v>17797</v>
      </c>
      <c r="H401" s="94"/>
    </row>
    <row r="402" spans="1:8" ht="15" customHeight="1">
      <c r="A402" s="324" t="s">
        <v>0</v>
      </c>
      <c r="B402" s="324"/>
      <c r="C402" s="324"/>
      <c r="D402" s="324"/>
      <c r="E402" s="324"/>
      <c r="F402" s="324"/>
      <c r="G402" s="324"/>
      <c r="H402" s="324"/>
    </row>
    <row r="403" spans="1:8" ht="15" customHeight="1">
      <c r="A403" s="200"/>
      <c r="B403" s="324" t="str">
        <f>B390</f>
        <v>ADMINISTRACIÓN 2012-2015</v>
      </c>
      <c r="C403" s="324"/>
      <c r="D403" s="324"/>
      <c r="E403" s="324"/>
      <c r="F403" s="324"/>
      <c r="G403" s="324"/>
      <c r="H403" s="324"/>
    </row>
    <row r="404" spans="1:8" ht="2.25" customHeight="1">
      <c r="A404" s="200"/>
      <c r="B404" s="86"/>
      <c r="C404" s="87"/>
      <c r="D404" s="197"/>
      <c r="E404" s="197"/>
      <c r="F404" s="197"/>
      <c r="G404" s="197"/>
      <c r="H404" s="197"/>
    </row>
    <row r="405" spans="1:8" ht="15" customHeight="1">
      <c r="A405" s="324" t="str">
        <f>A4</f>
        <v>NOMINA CORRESPONDIENTE A LA  SEGUNDA QUINCENA </v>
      </c>
      <c r="B405" s="324"/>
      <c r="C405" s="324"/>
      <c r="D405" s="324"/>
      <c r="E405" s="324"/>
      <c r="F405" s="324"/>
      <c r="G405" s="324"/>
      <c r="H405" s="324"/>
    </row>
    <row r="406" spans="1:8" ht="15" customHeight="1">
      <c r="A406" s="324" t="str">
        <f>A5</f>
        <v>DEL MES DE NOVIEMBRE 2014.</v>
      </c>
      <c r="B406" s="324"/>
      <c r="C406" s="324"/>
      <c r="D406" s="324"/>
      <c r="E406" s="324"/>
      <c r="F406" s="324"/>
      <c r="G406" s="324"/>
      <c r="H406" s="324"/>
    </row>
    <row r="407" spans="1:8" ht="15" customHeight="1">
      <c r="A407" s="325" t="s">
        <v>177</v>
      </c>
      <c r="B407" s="325"/>
      <c r="C407" s="325"/>
      <c r="D407" s="325"/>
      <c r="E407" s="325"/>
      <c r="F407" s="325"/>
      <c r="G407" s="325"/>
      <c r="H407" s="325"/>
    </row>
    <row r="408" spans="1:8" ht="15" customHeight="1">
      <c r="A408" s="199" t="str">
        <f aca="true" t="shared" si="35" ref="A408:H408">A7</f>
        <v>O.G</v>
      </c>
      <c r="B408" s="41" t="str">
        <f t="shared" si="35"/>
        <v>NOMBRE</v>
      </c>
      <c r="C408" s="199" t="str">
        <f t="shared" si="35"/>
        <v>PUESTO</v>
      </c>
      <c r="D408" s="199" t="str">
        <f t="shared" si="35"/>
        <v>SUELDO</v>
      </c>
      <c r="E408" s="199" t="str">
        <f t="shared" si="35"/>
        <v>RETENCION</v>
      </c>
      <c r="F408" s="199" t="str">
        <f t="shared" si="35"/>
        <v>S.E.</v>
      </c>
      <c r="G408" s="42" t="str">
        <f t="shared" si="35"/>
        <v>SUELDO NETO</v>
      </c>
      <c r="H408" s="199" t="str">
        <f t="shared" si="35"/>
        <v>FIRMA</v>
      </c>
    </row>
    <row r="409" spans="1:8" ht="40.5" customHeight="1" thickBot="1">
      <c r="A409" s="8">
        <v>113</v>
      </c>
      <c r="B409" s="9" t="s">
        <v>241</v>
      </c>
      <c r="C409" s="8" t="s">
        <v>11</v>
      </c>
      <c r="D409" s="10">
        <v>4950</v>
      </c>
      <c r="E409" s="11">
        <v>200</v>
      </c>
      <c r="F409" s="11"/>
      <c r="G409" s="11">
        <f>D409-E409+F409</f>
        <v>4750</v>
      </c>
      <c r="H409" s="35"/>
    </row>
    <row r="410" spans="1:8" ht="40.5" customHeight="1" thickBot="1">
      <c r="A410" s="8">
        <v>113</v>
      </c>
      <c r="B410" s="9" t="s">
        <v>290</v>
      </c>
      <c r="C410" s="8" t="s">
        <v>265</v>
      </c>
      <c r="D410" s="10">
        <v>3000</v>
      </c>
      <c r="E410" s="11"/>
      <c r="F410" s="11">
        <v>90</v>
      </c>
      <c r="G410" s="11">
        <f>D410-E410+F410</f>
        <v>3090</v>
      </c>
      <c r="H410" s="127"/>
    </row>
    <row r="411" spans="1:8" ht="40.5" customHeight="1" thickBot="1">
      <c r="A411" s="8">
        <v>113</v>
      </c>
      <c r="B411" s="9" t="s">
        <v>295</v>
      </c>
      <c r="C411" s="8" t="s">
        <v>265</v>
      </c>
      <c r="D411" s="10">
        <v>3310</v>
      </c>
      <c r="E411" s="11"/>
      <c r="F411" s="11">
        <v>90</v>
      </c>
      <c r="G411" s="11">
        <f>D411-E411+F411</f>
        <v>3400</v>
      </c>
      <c r="H411" s="127"/>
    </row>
    <row r="412" spans="1:8" ht="40.5" customHeight="1" thickBot="1">
      <c r="A412" s="8">
        <v>113</v>
      </c>
      <c r="B412" s="9" t="s">
        <v>371</v>
      </c>
      <c r="C412" s="8" t="s">
        <v>265</v>
      </c>
      <c r="D412" s="12">
        <v>3310</v>
      </c>
      <c r="E412" s="12"/>
      <c r="F412" s="12">
        <v>90</v>
      </c>
      <c r="G412" s="11">
        <f>D412-E412+F412</f>
        <v>3400</v>
      </c>
      <c r="H412" s="127"/>
    </row>
    <row r="413" spans="1:8" ht="40.5" customHeight="1" thickTop="1">
      <c r="A413" s="200"/>
      <c r="B413" s="32"/>
      <c r="C413" s="33" t="s">
        <v>9</v>
      </c>
      <c r="D413" s="24">
        <f>SUM(D409:D412)</f>
        <v>14570</v>
      </c>
      <c r="E413" s="24">
        <f>SUM(E409:E412)</f>
        <v>200</v>
      </c>
      <c r="F413" s="24">
        <f>SUM(F409:F412)</f>
        <v>270</v>
      </c>
      <c r="G413" s="24">
        <f>SUM(G409:G412)</f>
        <v>14640</v>
      </c>
      <c r="H413" s="34"/>
    </row>
    <row r="414" spans="1:8" ht="15" customHeight="1">
      <c r="A414" s="324" t="s">
        <v>0</v>
      </c>
      <c r="B414" s="324"/>
      <c r="C414" s="324"/>
      <c r="D414" s="324"/>
      <c r="E414" s="324"/>
      <c r="F414" s="324"/>
      <c r="G414" s="324"/>
      <c r="H414" s="324"/>
    </row>
    <row r="415" spans="1:8" ht="15" customHeight="1">
      <c r="A415" s="200"/>
      <c r="B415" s="324" t="str">
        <f>B403</f>
        <v>ADMINISTRACIÓN 2012-2015</v>
      </c>
      <c r="C415" s="324"/>
      <c r="D415" s="324"/>
      <c r="E415" s="324"/>
      <c r="F415" s="324"/>
      <c r="G415" s="324"/>
      <c r="H415" s="324"/>
    </row>
    <row r="416" spans="1:8" ht="2.25" customHeight="1">
      <c r="A416" s="200"/>
      <c r="B416" s="86"/>
      <c r="C416" s="87"/>
      <c r="D416" s="197"/>
      <c r="E416" s="197"/>
      <c r="F416" s="197"/>
      <c r="G416" s="197"/>
      <c r="H416" s="197"/>
    </row>
    <row r="417" spans="1:8" ht="15" customHeight="1">
      <c r="A417" s="324" t="str">
        <f>A4</f>
        <v>NOMINA CORRESPONDIENTE A LA  SEGUNDA QUINCENA </v>
      </c>
      <c r="B417" s="324"/>
      <c r="C417" s="324"/>
      <c r="D417" s="324"/>
      <c r="E417" s="324"/>
      <c r="F417" s="324"/>
      <c r="G417" s="324"/>
      <c r="H417" s="324"/>
    </row>
    <row r="418" spans="1:8" ht="15" customHeight="1">
      <c r="A418" s="324" t="str">
        <f>A5</f>
        <v>DEL MES DE NOVIEMBRE 2014.</v>
      </c>
      <c r="B418" s="324"/>
      <c r="C418" s="324"/>
      <c r="D418" s="324"/>
      <c r="E418" s="324"/>
      <c r="F418" s="324"/>
      <c r="G418" s="324"/>
      <c r="H418" s="324"/>
    </row>
    <row r="419" spans="1:8" ht="15" customHeight="1">
      <c r="A419" s="327" t="s">
        <v>178</v>
      </c>
      <c r="B419" s="327"/>
      <c r="C419" s="327"/>
      <c r="D419" s="327"/>
      <c r="E419" s="327"/>
      <c r="F419" s="327"/>
      <c r="G419" s="327"/>
      <c r="H419" s="327"/>
    </row>
    <row r="420" spans="1:8" ht="15" customHeight="1">
      <c r="A420" s="199" t="str">
        <f aca="true" t="shared" si="36" ref="A420:H420">A7</f>
        <v>O.G</v>
      </c>
      <c r="B420" s="41" t="str">
        <f t="shared" si="36"/>
        <v>NOMBRE</v>
      </c>
      <c r="C420" s="199" t="str">
        <f t="shared" si="36"/>
        <v>PUESTO</v>
      </c>
      <c r="D420" s="199" t="str">
        <f t="shared" si="36"/>
        <v>SUELDO</v>
      </c>
      <c r="E420" s="199" t="str">
        <f t="shared" si="36"/>
        <v>RETENCION</v>
      </c>
      <c r="F420" s="199" t="str">
        <f t="shared" si="36"/>
        <v>S.E.</v>
      </c>
      <c r="G420" s="199" t="str">
        <f t="shared" si="36"/>
        <v>SUELDO NETO</v>
      </c>
      <c r="H420" s="199" t="str">
        <f t="shared" si="36"/>
        <v>FIRMA</v>
      </c>
    </row>
    <row r="421" spans="1:8" ht="40.5" customHeight="1" thickBot="1">
      <c r="A421" s="8">
        <v>113</v>
      </c>
      <c r="B421" s="9" t="s">
        <v>263</v>
      </c>
      <c r="C421" s="22" t="s">
        <v>155</v>
      </c>
      <c r="D421" s="10">
        <v>4670</v>
      </c>
      <c r="E421" s="11">
        <v>200</v>
      </c>
      <c r="F421" s="11"/>
      <c r="G421" s="11">
        <f>D421-E421+F421</f>
        <v>4470</v>
      </c>
      <c r="H421" s="35"/>
    </row>
    <row r="422" spans="1:8" ht="40.5" customHeight="1" thickBot="1">
      <c r="A422" s="8">
        <v>113</v>
      </c>
      <c r="B422" s="9" t="s">
        <v>179</v>
      </c>
      <c r="C422" s="22" t="s">
        <v>180</v>
      </c>
      <c r="D422" s="10">
        <v>4290</v>
      </c>
      <c r="E422" s="11">
        <v>167</v>
      </c>
      <c r="F422" s="11"/>
      <c r="G422" s="11">
        <f aca="true" t="shared" si="37" ref="G422:G435">D422-E422+F422</f>
        <v>4123</v>
      </c>
      <c r="H422" s="35"/>
    </row>
    <row r="423" spans="1:8" ht="40.5" customHeight="1" thickBot="1">
      <c r="A423" s="8">
        <v>113</v>
      </c>
      <c r="B423" s="9" t="s">
        <v>181</v>
      </c>
      <c r="C423" s="22" t="s">
        <v>182</v>
      </c>
      <c r="D423" s="10">
        <v>2805</v>
      </c>
      <c r="E423" s="11"/>
      <c r="F423" s="11">
        <v>111</v>
      </c>
      <c r="G423" s="11">
        <f t="shared" si="37"/>
        <v>2916</v>
      </c>
      <c r="H423" s="127"/>
    </row>
    <row r="424" spans="1:8" ht="40.5" customHeight="1" thickBot="1">
      <c r="A424" s="8">
        <v>113</v>
      </c>
      <c r="B424" s="192" t="s">
        <v>292</v>
      </c>
      <c r="C424" s="193" t="s">
        <v>47</v>
      </c>
      <c r="D424" s="10">
        <v>1260</v>
      </c>
      <c r="E424" s="10"/>
      <c r="F424" s="10">
        <v>175</v>
      </c>
      <c r="G424" s="11">
        <f t="shared" si="37"/>
        <v>1435</v>
      </c>
      <c r="H424" s="127"/>
    </row>
    <row r="425" spans="1:8" ht="40.5" customHeight="1" thickBot="1">
      <c r="A425" s="8">
        <v>113</v>
      </c>
      <c r="B425" s="9" t="s">
        <v>183</v>
      </c>
      <c r="C425" s="22" t="s">
        <v>122</v>
      </c>
      <c r="D425" s="10">
        <v>2485</v>
      </c>
      <c r="E425" s="11"/>
      <c r="F425" s="11">
        <v>129</v>
      </c>
      <c r="G425" s="11">
        <f t="shared" si="37"/>
        <v>2614</v>
      </c>
      <c r="H425" s="127"/>
    </row>
    <row r="426" spans="1:8" ht="40.5" customHeight="1" thickBot="1">
      <c r="A426" s="8">
        <v>113</v>
      </c>
      <c r="B426" s="9" t="s">
        <v>184</v>
      </c>
      <c r="C426" s="22" t="s">
        <v>122</v>
      </c>
      <c r="D426" s="10">
        <v>2485</v>
      </c>
      <c r="E426" s="11"/>
      <c r="F426" s="11">
        <v>129</v>
      </c>
      <c r="G426" s="11">
        <f t="shared" si="37"/>
        <v>2614</v>
      </c>
      <c r="H426" s="127"/>
    </row>
    <row r="427" spans="1:16" s="254" customFormat="1" ht="40.5" customHeight="1" thickBot="1">
      <c r="A427" s="306">
        <v>113</v>
      </c>
      <c r="B427" s="238" t="s">
        <v>185</v>
      </c>
      <c r="C427" s="244" t="s">
        <v>122</v>
      </c>
      <c r="D427" s="309">
        <f>2485</f>
        <v>2485</v>
      </c>
      <c r="E427" s="309"/>
      <c r="F427" s="309">
        <v>129</v>
      </c>
      <c r="G427" s="11">
        <f t="shared" si="37"/>
        <v>2614</v>
      </c>
      <c r="H427" s="318"/>
      <c r="I427" s="253"/>
      <c r="J427" s="253"/>
      <c r="K427" s="253"/>
      <c r="L427" s="253"/>
      <c r="M427" s="253"/>
      <c r="N427" s="253"/>
      <c r="O427" s="253"/>
      <c r="P427" s="253"/>
    </row>
    <row r="428" spans="1:8" ht="40.5" customHeight="1" thickBot="1">
      <c r="A428" s="8">
        <v>113</v>
      </c>
      <c r="B428" s="9" t="s">
        <v>186</v>
      </c>
      <c r="C428" s="22" t="s">
        <v>187</v>
      </c>
      <c r="D428" s="10">
        <v>2840</v>
      </c>
      <c r="E428" s="11"/>
      <c r="F428" s="11">
        <v>111</v>
      </c>
      <c r="G428" s="11">
        <f t="shared" si="37"/>
        <v>2951</v>
      </c>
      <c r="H428" s="127"/>
    </row>
    <row r="429" spans="1:8" ht="40.5" customHeight="1" thickBot="1">
      <c r="A429" s="8">
        <v>113</v>
      </c>
      <c r="B429" s="192" t="s">
        <v>339</v>
      </c>
      <c r="C429" s="193" t="s">
        <v>141</v>
      </c>
      <c r="D429" s="10">
        <v>2380</v>
      </c>
      <c r="E429" s="10"/>
      <c r="F429" s="10">
        <v>129</v>
      </c>
      <c r="G429" s="11">
        <f t="shared" si="37"/>
        <v>2509</v>
      </c>
      <c r="H429" s="127"/>
    </row>
    <row r="430" spans="1:8" ht="40.5" customHeight="1" thickBot="1">
      <c r="A430" s="8">
        <v>113</v>
      </c>
      <c r="B430" s="192" t="s">
        <v>293</v>
      </c>
      <c r="C430" s="193" t="s">
        <v>96</v>
      </c>
      <c r="D430" s="10">
        <v>2805</v>
      </c>
      <c r="E430" s="10"/>
      <c r="F430" s="10">
        <v>111</v>
      </c>
      <c r="G430" s="11">
        <f t="shared" si="37"/>
        <v>2916</v>
      </c>
      <c r="H430" s="127"/>
    </row>
    <row r="431" spans="1:8" ht="40.5" customHeight="1" thickBot="1">
      <c r="A431" s="8">
        <v>113</v>
      </c>
      <c r="B431" s="9" t="s">
        <v>188</v>
      </c>
      <c r="C431" s="22" t="s">
        <v>189</v>
      </c>
      <c r="D431" s="10">
        <v>2840</v>
      </c>
      <c r="E431" s="11"/>
      <c r="F431" s="11">
        <v>111</v>
      </c>
      <c r="G431" s="11">
        <f t="shared" si="37"/>
        <v>2951</v>
      </c>
      <c r="H431" s="35"/>
    </row>
    <row r="432" spans="1:8" ht="40.5" customHeight="1" thickBot="1">
      <c r="A432" s="8">
        <v>113</v>
      </c>
      <c r="B432" s="192" t="s">
        <v>301</v>
      </c>
      <c r="C432" s="193" t="s">
        <v>190</v>
      </c>
      <c r="D432" s="10">
        <v>1455</v>
      </c>
      <c r="E432" s="10"/>
      <c r="F432" s="10">
        <v>175</v>
      </c>
      <c r="G432" s="11">
        <f t="shared" si="37"/>
        <v>1630</v>
      </c>
      <c r="H432" s="127"/>
    </row>
    <row r="433" spans="1:8" ht="40.5" customHeight="1" thickBot="1">
      <c r="A433" s="8">
        <v>113</v>
      </c>
      <c r="B433" s="9" t="s">
        <v>191</v>
      </c>
      <c r="C433" s="22" t="s">
        <v>192</v>
      </c>
      <c r="D433" s="10">
        <v>2840</v>
      </c>
      <c r="E433" s="11"/>
      <c r="F433" s="11">
        <v>111</v>
      </c>
      <c r="G433" s="11">
        <f t="shared" si="37"/>
        <v>2951</v>
      </c>
      <c r="H433" s="127"/>
    </row>
    <row r="434" spans="1:8" ht="40.5" customHeight="1" thickBot="1">
      <c r="A434" s="8">
        <v>113</v>
      </c>
      <c r="B434" s="9" t="s">
        <v>302</v>
      </c>
      <c r="C434" s="22" t="s">
        <v>193</v>
      </c>
      <c r="D434" s="10">
        <v>1628</v>
      </c>
      <c r="E434" s="11"/>
      <c r="F434" s="11">
        <v>158</v>
      </c>
      <c r="G434" s="11">
        <f t="shared" si="37"/>
        <v>1786</v>
      </c>
      <c r="H434" s="127"/>
    </row>
    <row r="435" spans="1:8" ht="40.5" customHeight="1" thickBot="1">
      <c r="A435" s="8">
        <v>113</v>
      </c>
      <c r="B435" s="9" t="s">
        <v>294</v>
      </c>
      <c r="C435" s="22" t="s">
        <v>104</v>
      </c>
      <c r="D435" s="12">
        <v>2320</v>
      </c>
      <c r="E435" s="12"/>
      <c r="F435" s="12">
        <v>142</v>
      </c>
      <c r="G435" s="11">
        <f t="shared" si="37"/>
        <v>2462</v>
      </c>
      <c r="H435" s="127"/>
    </row>
    <row r="436" spans="1:8" ht="15" customHeight="1" thickTop="1">
      <c r="A436" s="200"/>
      <c r="B436" s="28"/>
      <c r="C436" s="33" t="s">
        <v>9</v>
      </c>
      <c r="D436" s="85">
        <f>SUM(D421:D435)</f>
        <v>39588</v>
      </c>
      <c r="E436" s="85">
        <f>SUM(E421:E435)</f>
        <v>367</v>
      </c>
      <c r="F436" s="85">
        <f>SUM(F421:F435)</f>
        <v>1721</v>
      </c>
      <c r="G436" s="85">
        <f>SUM(G421:G435)</f>
        <v>40942</v>
      </c>
      <c r="H436" s="140"/>
    </row>
    <row r="437" spans="1:8" ht="15" customHeight="1">
      <c r="A437" s="200"/>
      <c r="B437" s="28"/>
      <c r="C437" s="33"/>
      <c r="D437" s="85"/>
      <c r="E437" s="85"/>
      <c r="F437" s="85"/>
      <c r="G437" s="85"/>
      <c r="H437" s="140"/>
    </row>
    <row r="438" spans="1:8" ht="15" customHeight="1">
      <c r="A438" s="329"/>
      <c r="B438" s="329"/>
      <c r="C438" s="329"/>
      <c r="D438" s="329"/>
      <c r="E438" s="329"/>
      <c r="F438" s="329"/>
      <c r="G438" s="329"/>
      <c r="H438" s="329"/>
    </row>
    <row r="439" spans="1:8" ht="15" customHeight="1">
      <c r="A439" s="329" t="str">
        <f>A1</f>
        <v>H. AYUNTAMIENTO DE AYOTLÁN, JALISCO</v>
      </c>
      <c r="B439" s="329"/>
      <c r="C439" s="329"/>
      <c r="D439" s="329"/>
      <c r="E439" s="329"/>
      <c r="F439" s="329"/>
      <c r="G439" s="329"/>
      <c r="H439" s="329"/>
    </row>
    <row r="440" spans="1:8" ht="15" customHeight="1">
      <c r="A440" s="329" t="str">
        <f>B415</f>
        <v>ADMINISTRACIÓN 2012-2015</v>
      </c>
      <c r="B440" s="329"/>
      <c r="C440" s="329"/>
      <c r="D440" s="329"/>
      <c r="E440" s="329"/>
      <c r="F440" s="329"/>
      <c r="G440" s="329"/>
      <c r="H440" s="329"/>
    </row>
    <row r="441" spans="1:8" ht="15" customHeight="1">
      <c r="A441" s="328" t="str">
        <f>A4</f>
        <v>NOMINA CORRESPONDIENTE A LA  SEGUNDA QUINCENA </v>
      </c>
      <c r="B441" s="328"/>
      <c r="C441" s="328"/>
      <c r="D441" s="328"/>
      <c r="E441" s="328"/>
      <c r="F441" s="328"/>
      <c r="G441" s="328"/>
      <c r="H441" s="328"/>
    </row>
    <row r="442" spans="1:8" ht="15" customHeight="1">
      <c r="A442" s="324" t="str">
        <f>A418</f>
        <v>DEL MES DE NOVIEMBRE 2014.</v>
      </c>
      <c r="B442" s="324"/>
      <c r="C442" s="324"/>
      <c r="D442" s="324"/>
      <c r="E442" s="324"/>
      <c r="F442" s="324"/>
      <c r="G442" s="324"/>
      <c r="H442" s="324"/>
    </row>
    <row r="443" spans="1:8" ht="15" customHeight="1">
      <c r="A443" s="325" t="s">
        <v>220</v>
      </c>
      <c r="B443" s="325"/>
      <c r="C443" s="325"/>
      <c r="D443" s="325"/>
      <c r="E443" s="325"/>
      <c r="F443" s="325"/>
      <c r="G443" s="325"/>
      <c r="H443" s="325"/>
    </row>
    <row r="444" spans="1:8" ht="15" customHeight="1">
      <c r="A444" s="198" t="s">
        <v>35</v>
      </c>
      <c r="B444" s="198" t="s">
        <v>2</v>
      </c>
      <c r="C444" s="198" t="str">
        <f aca="true" t="shared" si="38" ref="C444:H444">C7</f>
        <v>PUESTO</v>
      </c>
      <c r="D444" s="198" t="str">
        <f t="shared" si="38"/>
        <v>SUELDO</v>
      </c>
      <c r="E444" s="198" t="str">
        <f t="shared" si="38"/>
        <v>RETENCION</v>
      </c>
      <c r="F444" s="198" t="str">
        <f t="shared" si="38"/>
        <v>S.E.</v>
      </c>
      <c r="G444" s="198" t="str">
        <f t="shared" si="38"/>
        <v>SUELDO NETO</v>
      </c>
      <c r="H444" s="198" t="str">
        <f t="shared" si="38"/>
        <v>FIRMA</v>
      </c>
    </row>
    <row r="445" spans="1:16" s="113" customFormat="1" ht="40.5" customHeight="1" thickBot="1">
      <c r="A445" s="3">
        <v>113</v>
      </c>
      <c r="B445" s="89" t="s">
        <v>296</v>
      </c>
      <c r="C445" s="89" t="s">
        <v>114</v>
      </c>
      <c r="D445" s="10">
        <v>2035</v>
      </c>
      <c r="E445" s="10"/>
      <c r="F445" s="10">
        <v>155</v>
      </c>
      <c r="G445" s="10">
        <f>D445-E445+F445</f>
        <v>2190</v>
      </c>
      <c r="H445" s="141"/>
      <c r="I445" s="233"/>
      <c r="J445" s="233"/>
      <c r="K445" s="233"/>
      <c r="L445" s="233"/>
      <c r="M445" s="233"/>
      <c r="N445" s="233"/>
      <c r="O445" s="233"/>
      <c r="P445" s="233"/>
    </row>
    <row r="446" spans="1:16" s="113" customFormat="1" ht="40.5" customHeight="1" thickBot="1">
      <c r="A446" s="3">
        <v>113</v>
      </c>
      <c r="B446" s="89" t="s">
        <v>291</v>
      </c>
      <c r="C446" s="89" t="s">
        <v>217</v>
      </c>
      <c r="D446" s="149">
        <v>2640</v>
      </c>
      <c r="E446" s="24"/>
      <c r="F446" s="150">
        <v>129</v>
      </c>
      <c r="G446" s="10">
        <f>D446-E446+F446</f>
        <v>2769</v>
      </c>
      <c r="H446" s="142"/>
      <c r="I446" s="233"/>
      <c r="J446" s="233"/>
      <c r="K446" s="233"/>
      <c r="L446" s="233"/>
      <c r="M446" s="233"/>
      <c r="N446" s="233"/>
      <c r="O446" s="233"/>
      <c r="P446" s="233"/>
    </row>
    <row r="447" spans="1:16" s="113" customFormat="1" ht="40.5" customHeight="1" thickBot="1">
      <c r="A447" s="3">
        <v>113</v>
      </c>
      <c r="B447" s="89" t="s">
        <v>297</v>
      </c>
      <c r="C447" s="89" t="s">
        <v>47</v>
      </c>
      <c r="D447" s="151">
        <v>2035</v>
      </c>
      <c r="E447" s="143"/>
      <c r="F447" s="213">
        <v>155</v>
      </c>
      <c r="G447" s="10">
        <f>D447-E447+F447</f>
        <v>2190</v>
      </c>
      <c r="H447" s="142"/>
      <c r="I447" s="233"/>
      <c r="J447" s="233"/>
      <c r="K447" s="233"/>
      <c r="L447" s="233"/>
      <c r="M447" s="233"/>
      <c r="N447" s="233"/>
      <c r="O447" s="233"/>
      <c r="P447" s="233"/>
    </row>
    <row r="448" spans="1:8" ht="41.25" customHeight="1" thickTop="1">
      <c r="A448" s="200"/>
      <c r="B448" s="28"/>
      <c r="C448" s="33" t="s">
        <v>9</v>
      </c>
      <c r="D448" s="85">
        <f>SUM(D445:D447)</f>
        <v>6710</v>
      </c>
      <c r="E448" s="85">
        <f>SUM(E445:E447)</f>
        <v>0</v>
      </c>
      <c r="F448" s="85">
        <f>SUM(F445:F447)</f>
        <v>439</v>
      </c>
      <c r="G448" s="85">
        <f>SUM(G445:G447)</f>
        <v>7149</v>
      </c>
      <c r="H448" s="140"/>
    </row>
    <row r="449" spans="1:8" ht="15" customHeight="1">
      <c r="A449" s="324" t="s">
        <v>0</v>
      </c>
      <c r="B449" s="324"/>
      <c r="C449" s="324"/>
      <c r="D449" s="324"/>
      <c r="E449" s="324"/>
      <c r="F449" s="324"/>
      <c r="G449" s="324"/>
      <c r="H449" s="324"/>
    </row>
    <row r="450" spans="1:8" ht="15" customHeight="1">
      <c r="A450" s="200"/>
      <c r="B450" s="324" t="str">
        <f>A440</f>
        <v>ADMINISTRACIÓN 2012-2015</v>
      </c>
      <c r="C450" s="324"/>
      <c r="D450" s="324"/>
      <c r="E450" s="324"/>
      <c r="F450" s="324"/>
      <c r="G450" s="324"/>
      <c r="H450" s="324"/>
    </row>
    <row r="451" spans="1:8" ht="2.25" customHeight="1">
      <c r="A451" s="200"/>
      <c r="B451" s="86"/>
      <c r="C451" s="87"/>
      <c r="D451" s="197"/>
      <c r="E451" s="197"/>
      <c r="F451" s="197"/>
      <c r="G451" s="197"/>
      <c r="H451" s="197"/>
    </row>
    <row r="452" spans="1:8" ht="15" customHeight="1">
      <c r="A452" s="324" t="str">
        <f>A4</f>
        <v>NOMINA CORRESPONDIENTE A LA  SEGUNDA QUINCENA </v>
      </c>
      <c r="B452" s="324"/>
      <c r="C452" s="324"/>
      <c r="D452" s="324"/>
      <c r="E452" s="324"/>
      <c r="F452" s="324"/>
      <c r="G452" s="324"/>
      <c r="H452" s="324"/>
    </row>
    <row r="453" spans="1:8" ht="15" customHeight="1">
      <c r="A453" s="324" t="str">
        <f>A5</f>
        <v>DEL MES DE NOVIEMBRE 2014.</v>
      </c>
      <c r="B453" s="324"/>
      <c r="C453" s="324"/>
      <c r="D453" s="324"/>
      <c r="E453" s="324"/>
      <c r="F453" s="324"/>
      <c r="G453" s="324"/>
      <c r="H453" s="324"/>
    </row>
    <row r="454" spans="1:8" ht="15" customHeight="1">
      <c r="A454" s="325" t="s">
        <v>194</v>
      </c>
      <c r="B454" s="325"/>
      <c r="C454" s="325"/>
      <c r="D454" s="325"/>
      <c r="E454" s="325"/>
      <c r="F454" s="325"/>
      <c r="G454" s="325"/>
      <c r="H454" s="325"/>
    </row>
    <row r="455" spans="1:8" ht="15" customHeight="1">
      <c r="A455" s="198" t="str">
        <f aca="true" t="shared" si="39" ref="A455:H455">A7</f>
        <v>O.G</v>
      </c>
      <c r="B455" s="21" t="str">
        <f t="shared" si="39"/>
        <v>NOMBRE</v>
      </c>
      <c r="C455" s="198" t="str">
        <f t="shared" si="39"/>
        <v>PUESTO</v>
      </c>
      <c r="D455" s="198" t="str">
        <f t="shared" si="39"/>
        <v>SUELDO</v>
      </c>
      <c r="E455" s="198" t="str">
        <f t="shared" si="39"/>
        <v>RETENCION</v>
      </c>
      <c r="F455" s="198" t="str">
        <f t="shared" si="39"/>
        <v>S.E.</v>
      </c>
      <c r="G455" s="29" t="str">
        <f t="shared" si="39"/>
        <v>SUELDO NETO</v>
      </c>
      <c r="H455" s="198" t="str">
        <f t="shared" si="39"/>
        <v>FIRMA</v>
      </c>
    </row>
    <row r="456" spans="1:8" ht="40.5" customHeight="1" thickBot="1">
      <c r="A456" s="8">
        <v>113</v>
      </c>
      <c r="B456" s="9" t="s">
        <v>242</v>
      </c>
      <c r="C456" s="22" t="s">
        <v>66</v>
      </c>
      <c r="D456" s="10">
        <v>5745</v>
      </c>
      <c r="E456" s="10">
        <v>335</v>
      </c>
      <c r="F456" s="10"/>
      <c r="G456" s="10">
        <f>D456-E456+F456</f>
        <v>5410</v>
      </c>
      <c r="H456" s="35"/>
    </row>
    <row r="457" spans="1:8" ht="40.5" customHeight="1" thickBot="1">
      <c r="A457" s="8">
        <v>113</v>
      </c>
      <c r="B457" s="9" t="s">
        <v>195</v>
      </c>
      <c r="C457" s="11" t="s">
        <v>58</v>
      </c>
      <c r="D457" s="10">
        <v>4440</v>
      </c>
      <c r="E457" s="11">
        <v>167</v>
      </c>
      <c r="F457" s="11"/>
      <c r="G457" s="10">
        <f aca="true" t="shared" si="40" ref="G457:G466">D457-E457+F457</f>
        <v>4273</v>
      </c>
      <c r="H457" s="35"/>
    </row>
    <row r="458" spans="1:8" ht="40.5" customHeight="1" thickBot="1">
      <c r="A458" s="8">
        <v>113</v>
      </c>
      <c r="B458" s="9" t="s">
        <v>196</v>
      </c>
      <c r="C458" s="11" t="s">
        <v>58</v>
      </c>
      <c r="D458" s="10">
        <v>4220</v>
      </c>
      <c r="E458" s="11">
        <v>167</v>
      </c>
      <c r="F458" s="11"/>
      <c r="G458" s="10">
        <f t="shared" si="40"/>
        <v>4053</v>
      </c>
      <c r="H458" s="35"/>
    </row>
    <row r="459" spans="1:8" ht="40.5" customHeight="1" thickBot="1">
      <c r="A459" s="8">
        <v>113</v>
      </c>
      <c r="B459" s="9" t="s">
        <v>197</v>
      </c>
      <c r="C459" s="11" t="s">
        <v>58</v>
      </c>
      <c r="D459" s="10">
        <v>4220</v>
      </c>
      <c r="E459" s="11">
        <v>167</v>
      </c>
      <c r="F459" s="11"/>
      <c r="G459" s="10">
        <f t="shared" si="40"/>
        <v>4053</v>
      </c>
      <c r="H459" s="35"/>
    </row>
    <row r="460" spans="1:8" ht="40.5" customHeight="1" thickBot="1">
      <c r="A460" s="8">
        <v>113</v>
      </c>
      <c r="B460" s="9" t="s">
        <v>198</v>
      </c>
      <c r="C460" s="8" t="s">
        <v>58</v>
      </c>
      <c r="D460" s="10">
        <v>4600</v>
      </c>
      <c r="E460" s="10">
        <v>200</v>
      </c>
      <c r="F460" s="10"/>
      <c r="G460" s="10">
        <f t="shared" si="40"/>
        <v>4400</v>
      </c>
      <c r="H460" s="35"/>
    </row>
    <row r="461" spans="1:8" ht="40.5" customHeight="1" thickBot="1">
      <c r="A461" s="8">
        <v>113</v>
      </c>
      <c r="B461" s="9" t="s">
        <v>199</v>
      </c>
      <c r="C461" s="11" t="s">
        <v>58</v>
      </c>
      <c r="D461" s="10">
        <v>5050</v>
      </c>
      <c r="E461" s="11">
        <v>200</v>
      </c>
      <c r="F461" s="11"/>
      <c r="G461" s="10">
        <f t="shared" si="40"/>
        <v>4850</v>
      </c>
      <c r="H461" s="35"/>
    </row>
    <row r="462" spans="1:8" ht="40.5" customHeight="1" thickBot="1">
      <c r="A462" s="8">
        <v>113</v>
      </c>
      <c r="B462" s="9" t="s">
        <v>200</v>
      </c>
      <c r="C462" s="11" t="s">
        <v>201</v>
      </c>
      <c r="D462" s="10">
        <v>5050</v>
      </c>
      <c r="E462" s="11">
        <v>200</v>
      </c>
      <c r="F462" s="11"/>
      <c r="G462" s="10">
        <f t="shared" si="40"/>
        <v>4850</v>
      </c>
      <c r="H462" s="35"/>
    </row>
    <row r="463" spans="1:8" ht="40.5" customHeight="1" thickBot="1">
      <c r="A463" s="8">
        <v>113</v>
      </c>
      <c r="B463" s="9" t="s">
        <v>202</v>
      </c>
      <c r="C463" s="11" t="s">
        <v>201</v>
      </c>
      <c r="D463" s="10">
        <v>5050</v>
      </c>
      <c r="E463" s="11">
        <v>200</v>
      </c>
      <c r="F463" s="11"/>
      <c r="G463" s="10">
        <f t="shared" si="40"/>
        <v>4850</v>
      </c>
      <c r="H463" s="35"/>
    </row>
    <row r="464" spans="1:8" ht="40.5" customHeight="1" thickBot="1">
      <c r="A464" s="8">
        <v>113</v>
      </c>
      <c r="B464" s="9" t="s">
        <v>203</v>
      </c>
      <c r="C464" s="11" t="s">
        <v>204</v>
      </c>
      <c r="D464" s="10">
        <v>4500</v>
      </c>
      <c r="E464" s="11">
        <v>167</v>
      </c>
      <c r="F464" s="11"/>
      <c r="G464" s="10">
        <f t="shared" si="40"/>
        <v>4333</v>
      </c>
      <c r="H464" s="35"/>
    </row>
    <row r="465" spans="1:8" ht="40.5" customHeight="1" thickBot="1">
      <c r="A465" s="8">
        <v>113</v>
      </c>
      <c r="B465" s="9" t="s">
        <v>205</v>
      </c>
      <c r="C465" s="11" t="s">
        <v>58</v>
      </c>
      <c r="D465" s="10">
        <v>4440</v>
      </c>
      <c r="E465" s="10">
        <v>167</v>
      </c>
      <c r="F465" s="24"/>
      <c r="G465" s="10">
        <f t="shared" si="40"/>
        <v>4273</v>
      </c>
      <c r="H465" s="35"/>
    </row>
    <row r="466" spans="1:8" ht="40.5" customHeight="1" thickBot="1">
      <c r="A466" s="8">
        <v>113</v>
      </c>
      <c r="B466" s="9" t="s">
        <v>214</v>
      </c>
      <c r="C466" s="11" t="s">
        <v>58</v>
      </c>
      <c r="D466" s="12">
        <f>3380</f>
        <v>3380</v>
      </c>
      <c r="E466" s="12">
        <v>90</v>
      </c>
      <c r="F466" s="143"/>
      <c r="G466" s="10">
        <f t="shared" si="40"/>
        <v>3290</v>
      </c>
      <c r="H466" s="144"/>
    </row>
    <row r="467" spans="1:8" ht="39.75" customHeight="1" thickTop="1">
      <c r="A467" s="200"/>
      <c r="B467" s="111"/>
      <c r="C467" s="33" t="s">
        <v>9</v>
      </c>
      <c r="D467" s="24">
        <f>SUM(D456:D466)</f>
        <v>50695</v>
      </c>
      <c r="E467" s="24">
        <f>SUM(E456:E466)</f>
        <v>2060</v>
      </c>
      <c r="F467" s="24">
        <f>SUM(F456:F466)</f>
        <v>0</v>
      </c>
      <c r="G467" s="24">
        <f>SUM(G456:G466)</f>
        <v>48635</v>
      </c>
      <c r="H467" s="43"/>
    </row>
    <row r="468" spans="1:8" ht="18.75" customHeight="1">
      <c r="A468" s="63"/>
      <c r="B468" s="74"/>
      <c r="C468" s="75"/>
      <c r="D468" s="161"/>
      <c r="E468" s="161"/>
      <c r="F468" s="161"/>
      <c r="G468" s="161"/>
      <c r="H468" s="76"/>
    </row>
    <row r="469" spans="1:8" ht="18.75" customHeight="1">
      <c r="A469" s="63"/>
      <c r="B469" s="74"/>
      <c r="C469" s="75"/>
      <c r="D469" s="161"/>
      <c r="E469" s="161"/>
      <c r="F469" s="161"/>
      <c r="G469" s="161"/>
      <c r="H469" s="76"/>
    </row>
    <row r="470" spans="1:8" ht="18.75" customHeight="1">
      <c r="A470" s="63"/>
      <c r="B470" s="74"/>
      <c r="C470" s="75"/>
      <c r="D470" s="161"/>
      <c r="E470" s="161"/>
      <c r="F470" s="161"/>
      <c r="G470" s="161"/>
      <c r="H470" s="76"/>
    </row>
    <row r="471" spans="1:8" ht="18.75" customHeight="1">
      <c r="A471" s="63"/>
      <c r="B471" s="74"/>
      <c r="C471" s="75"/>
      <c r="D471" s="161"/>
      <c r="E471" s="161"/>
      <c r="F471" s="161"/>
      <c r="G471" s="161"/>
      <c r="H471" s="76"/>
    </row>
    <row r="472" spans="1:8" ht="18.75" customHeight="1">
      <c r="A472" s="63"/>
      <c r="B472" s="242">
        <v>188</v>
      </c>
      <c r="C472" s="75"/>
      <c r="D472" s="161"/>
      <c r="E472" s="161"/>
      <c r="F472" s="161"/>
      <c r="G472" s="161"/>
      <c r="H472" s="76"/>
    </row>
    <row r="473" spans="1:8" ht="18.75" customHeight="1">
      <c r="A473" s="63"/>
      <c r="B473" s="74"/>
      <c r="C473" s="75"/>
      <c r="D473" s="161"/>
      <c r="E473" s="161"/>
      <c r="F473" s="161"/>
      <c r="G473" s="161"/>
      <c r="H473" s="76"/>
    </row>
    <row r="474" spans="1:8" ht="18.75" customHeight="1">
      <c r="A474" s="63"/>
      <c r="B474" s="74"/>
      <c r="C474" s="75"/>
      <c r="D474" s="161"/>
      <c r="E474" s="161"/>
      <c r="F474" s="161"/>
      <c r="G474" s="161"/>
      <c r="H474" s="76"/>
    </row>
    <row r="475" spans="1:8" ht="18.75" customHeight="1">
      <c r="A475" s="63"/>
      <c r="B475" s="74"/>
      <c r="C475" s="75"/>
      <c r="D475" s="161"/>
      <c r="E475" s="161"/>
      <c r="F475" s="161"/>
      <c r="G475" s="161"/>
      <c r="H475" s="76"/>
    </row>
    <row r="476" spans="1:8" ht="18.75" customHeight="1">
      <c r="A476" s="63"/>
      <c r="B476" s="74"/>
      <c r="C476" s="75"/>
      <c r="D476" s="161"/>
      <c r="E476" s="161"/>
      <c r="F476" s="161"/>
      <c r="G476" s="161"/>
      <c r="H476" s="76"/>
    </row>
    <row r="477" spans="1:8" ht="18.75" customHeight="1">
      <c r="A477" s="63"/>
      <c r="B477" s="74"/>
      <c r="C477" s="75"/>
      <c r="D477" s="161"/>
      <c r="E477" s="161"/>
      <c r="F477" s="161"/>
      <c r="G477" s="161"/>
      <c r="H477" s="76"/>
    </row>
    <row r="478" spans="1:8" ht="18.75" customHeight="1">
      <c r="A478" s="63"/>
      <c r="B478" s="74"/>
      <c r="C478" s="75"/>
      <c r="D478" s="161"/>
      <c r="E478" s="161"/>
      <c r="F478" s="161"/>
      <c r="G478" s="161"/>
      <c r="H478" s="76"/>
    </row>
    <row r="479" spans="1:8" ht="18.75" customHeight="1">
      <c r="A479" s="63"/>
      <c r="B479" s="74"/>
      <c r="C479" s="75"/>
      <c r="D479" s="161"/>
      <c r="E479" s="161"/>
      <c r="F479" s="161"/>
      <c r="G479" s="161"/>
      <c r="H479" s="76"/>
    </row>
    <row r="480" spans="1:8" ht="18.75" customHeight="1">
      <c r="A480" s="63"/>
      <c r="B480" s="74"/>
      <c r="C480" s="75"/>
      <c r="D480" s="161"/>
      <c r="E480" s="161"/>
      <c r="F480" s="161"/>
      <c r="G480" s="161"/>
      <c r="H480" s="76"/>
    </row>
    <row r="481" spans="1:8" ht="18.75" customHeight="1">
      <c r="A481" s="63"/>
      <c r="B481" s="74"/>
      <c r="C481" s="75"/>
      <c r="D481" s="161"/>
      <c r="E481" s="161"/>
      <c r="F481" s="161"/>
      <c r="G481" s="161"/>
      <c r="H481" s="76"/>
    </row>
    <row r="482" spans="1:8" ht="18.75" customHeight="1">
      <c r="A482" s="63"/>
      <c r="B482" s="74"/>
      <c r="C482" s="75"/>
      <c r="D482" s="161"/>
      <c r="E482" s="161"/>
      <c r="F482" s="161"/>
      <c r="G482" s="161"/>
      <c r="H482" s="76"/>
    </row>
    <row r="483" spans="1:8" ht="18.75" customHeight="1">
      <c r="A483" s="63"/>
      <c r="B483" s="74"/>
      <c r="C483" s="75"/>
      <c r="D483" s="161"/>
      <c r="E483" s="161"/>
      <c r="F483" s="161"/>
      <c r="G483" s="161"/>
      <c r="H483" s="76"/>
    </row>
    <row r="484" spans="1:8" ht="18.75" customHeight="1">
      <c r="A484" s="63"/>
      <c r="B484" s="74"/>
      <c r="C484" s="75"/>
      <c r="D484" s="161"/>
      <c r="E484" s="161"/>
      <c r="F484" s="161"/>
      <c r="G484" s="161"/>
      <c r="H484" s="76"/>
    </row>
    <row r="485" spans="1:8" ht="18.75" customHeight="1">
      <c r="A485" s="63"/>
      <c r="B485" s="74"/>
      <c r="C485" s="75"/>
      <c r="D485" s="161"/>
      <c r="E485" s="161"/>
      <c r="F485" s="161"/>
      <c r="G485" s="161"/>
      <c r="H485" s="76"/>
    </row>
    <row r="486" spans="1:8" ht="18.75" customHeight="1">
      <c r="A486" s="63"/>
      <c r="B486" s="74"/>
      <c r="C486" s="75"/>
      <c r="D486" s="161"/>
      <c r="E486" s="161"/>
      <c r="F486" s="161"/>
      <c r="G486" s="161"/>
      <c r="H486" s="76"/>
    </row>
    <row r="487" spans="1:8" ht="18.75" customHeight="1">
      <c r="A487" s="63"/>
      <c r="B487" s="74"/>
      <c r="C487" s="75"/>
      <c r="D487" s="161"/>
      <c r="E487" s="161"/>
      <c r="F487" s="161"/>
      <c r="G487" s="161"/>
      <c r="H487" s="76"/>
    </row>
    <row r="488" spans="1:8" ht="18.75" customHeight="1">
      <c r="A488" s="63"/>
      <c r="B488" s="74"/>
      <c r="C488" s="75"/>
      <c r="D488" s="161"/>
      <c r="E488" s="161"/>
      <c r="F488" s="161"/>
      <c r="G488" s="161"/>
      <c r="H488" s="76"/>
    </row>
    <row r="489" spans="1:8" ht="18.75" customHeight="1">
      <c r="A489" s="63"/>
      <c r="B489" s="74"/>
      <c r="C489" s="75"/>
      <c r="D489" s="161"/>
      <c r="E489" s="161"/>
      <c r="F489" s="161"/>
      <c r="G489" s="161"/>
      <c r="H489" s="76"/>
    </row>
    <row r="490" spans="1:8" ht="18.75" customHeight="1">
      <c r="A490" s="63"/>
      <c r="B490" s="74"/>
      <c r="C490" s="75"/>
      <c r="D490" s="161"/>
      <c r="E490" s="161"/>
      <c r="F490" s="161"/>
      <c r="G490" s="161"/>
      <c r="H490" s="76"/>
    </row>
    <row r="491" spans="1:8" ht="18.75" customHeight="1">
      <c r="A491" s="63"/>
      <c r="B491" s="74"/>
      <c r="C491" s="75"/>
      <c r="D491" s="161"/>
      <c r="E491" s="161"/>
      <c r="F491" s="161"/>
      <c r="G491" s="161"/>
      <c r="H491" s="76"/>
    </row>
    <row r="492" spans="1:8" ht="18.75" customHeight="1">
      <c r="A492" s="63"/>
      <c r="B492" s="74"/>
      <c r="C492" s="75"/>
      <c r="D492" s="161"/>
      <c r="E492" s="161"/>
      <c r="F492" s="161"/>
      <c r="G492" s="161"/>
      <c r="H492" s="76"/>
    </row>
    <row r="493" spans="1:8" ht="18.75" customHeight="1">
      <c r="A493" s="63"/>
      <c r="B493" s="74"/>
      <c r="C493" s="75"/>
      <c r="D493" s="161"/>
      <c r="E493" s="161"/>
      <c r="F493" s="161"/>
      <c r="G493" s="161"/>
      <c r="H493" s="76"/>
    </row>
    <row r="494" spans="1:8" ht="18.75" customHeight="1">
      <c r="A494" s="63"/>
      <c r="B494" s="74"/>
      <c r="C494" s="75"/>
      <c r="D494" s="161"/>
      <c r="E494" s="161"/>
      <c r="F494" s="161"/>
      <c r="G494" s="161"/>
      <c r="H494" s="76"/>
    </row>
    <row r="495" spans="1:8" ht="18.75" customHeight="1">
      <c r="A495" s="63"/>
      <c r="B495" s="74"/>
      <c r="C495" s="75"/>
      <c r="D495" s="161"/>
      <c r="E495" s="161"/>
      <c r="F495" s="161"/>
      <c r="G495" s="161"/>
      <c r="H495" s="76"/>
    </row>
    <row r="496" spans="1:8" ht="18.75" customHeight="1">
      <c r="A496" s="63"/>
      <c r="B496" s="74"/>
      <c r="C496" s="75"/>
      <c r="D496" s="161"/>
      <c r="E496" s="161"/>
      <c r="F496" s="161"/>
      <c r="G496" s="161"/>
      <c r="H496" s="76"/>
    </row>
    <row r="497" spans="1:8" ht="18.75" customHeight="1">
      <c r="A497" s="63"/>
      <c r="B497" s="74"/>
      <c r="C497" s="75"/>
      <c r="D497" s="161"/>
      <c r="E497" s="161"/>
      <c r="F497" s="161"/>
      <c r="G497" s="161"/>
      <c r="H497" s="76"/>
    </row>
    <row r="498" spans="1:8" ht="18.75" customHeight="1">
      <c r="A498" s="63"/>
      <c r="B498" s="74"/>
      <c r="C498" s="75"/>
      <c r="D498" s="161"/>
      <c r="E498" s="161"/>
      <c r="F498" s="161"/>
      <c r="G498" s="161"/>
      <c r="H498" s="76"/>
    </row>
    <row r="499" spans="1:8" ht="18.75" customHeight="1">
      <c r="A499" s="63"/>
      <c r="B499" s="74"/>
      <c r="C499" s="75"/>
      <c r="D499" s="161"/>
      <c r="E499" s="161"/>
      <c r="F499" s="161"/>
      <c r="G499" s="161"/>
      <c r="H499" s="76"/>
    </row>
    <row r="500" spans="1:8" ht="18.75" customHeight="1">
      <c r="A500" s="63"/>
      <c r="B500" s="74"/>
      <c r="C500" s="75"/>
      <c r="D500" s="161"/>
      <c r="E500" s="161"/>
      <c r="F500" s="161"/>
      <c r="G500" s="161"/>
      <c r="H500" s="76"/>
    </row>
    <row r="501" spans="1:8" ht="18.75" customHeight="1">
      <c r="A501" s="63"/>
      <c r="B501" s="74"/>
      <c r="C501" s="75"/>
      <c r="D501" s="161"/>
      <c r="E501" s="161"/>
      <c r="F501" s="161"/>
      <c r="G501" s="161"/>
      <c r="H501" s="76"/>
    </row>
    <row r="502" spans="1:8" ht="12.75" customHeight="1">
      <c r="A502" s="62"/>
      <c r="B502" s="74"/>
      <c r="C502" s="75"/>
      <c r="D502" s="132"/>
      <c r="E502" s="76"/>
      <c r="F502" s="76"/>
      <c r="G502" s="76"/>
      <c r="H502" s="76"/>
    </row>
    <row r="503" spans="1:8" ht="12.75" customHeight="1">
      <c r="A503" s="62"/>
      <c r="B503" s="74"/>
      <c r="C503" s="75"/>
      <c r="D503" s="132"/>
      <c r="E503" s="76"/>
      <c r="F503" s="132"/>
      <c r="G503" s="76"/>
      <c r="H503" s="76"/>
    </row>
    <row r="504" spans="1:8" ht="12.75" customHeight="1">
      <c r="A504" s="43"/>
      <c r="B504" s="74"/>
      <c r="C504" s="75"/>
      <c r="D504" s="76"/>
      <c r="E504" s="132"/>
      <c r="F504" s="76"/>
      <c r="G504" s="76"/>
      <c r="H504" s="76"/>
    </row>
  </sheetData>
  <sheetProtection/>
  <mergeCells count="200">
    <mergeCell ref="A337:H337"/>
    <mergeCell ref="A351:H351"/>
    <mergeCell ref="B335:H335"/>
    <mergeCell ref="A350:H350"/>
    <mergeCell ref="A312:H312"/>
    <mergeCell ref="A313:H313"/>
    <mergeCell ref="A314:H314"/>
    <mergeCell ref="A315:H315"/>
    <mergeCell ref="A316:H316"/>
    <mergeCell ref="A219:H219"/>
    <mergeCell ref="B215:H215"/>
    <mergeCell ref="A266:H266"/>
    <mergeCell ref="A295:H295"/>
    <mergeCell ref="A229:H229"/>
    <mergeCell ref="A227:H227"/>
    <mergeCell ref="A218:H218"/>
    <mergeCell ref="A291:H291"/>
    <mergeCell ref="A297:H297"/>
    <mergeCell ref="A224:H224"/>
    <mergeCell ref="A228:H228"/>
    <mergeCell ref="A267:H267"/>
    <mergeCell ref="B264:H264"/>
    <mergeCell ref="A250:IV250"/>
    <mergeCell ref="A251:H251"/>
    <mergeCell ref="A252:H252"/>
    <mergeCell ref="A253:H253"/>
    <mergeCell ref="A254:H254"/>
    <mergeCell ref="A255:H255"/>
    <mergeCell ref="A256:H256"/>
    <mergeCell ref="A372:H372"/>
    <mergeCell ref="B390:H390"/>
    <mergeCell ref="A369:H369"/>
    <mergeCell ref="A320:H320"/>
    <mergeCell ref="B322:H322"/>
    <mergeCell ref="A389:H389"/>
    <mergeCell ref="A361:H361"/>
    <mergeCell ref="A374:H374"/>
    <mergeCell ref="A327:H327"/>
    <mergeCell ref="A324:H324"/>
    <mergeCell ref="A338:H338"/>
    <mergeCell ref="A325:H325"/>
    <mergeCell ref="A326:H326"/>
    <mergeCell ref="A373:H373"/>
    <mergeCell ref="B370:H370"/>
    <mergeCell ref="A359:H359"/>
    <mergeCell ref="A352:H352"/>
    <mergeCell ref="A334:H334"/>
    <mergeCell ref="A347:H347"/>
    <mergeCell ref="A360:H360"/>
    <mergeCell ref="B348:H348"/>
    <mergeCell ref="A356:H356"/>
    <mergeCell ref="B357:H357"/>
    <mergeCell ref="A339:H339"/>
    <mergeCell ref="A454:H454"/>
    <mergeCell ref="A441:H441"/>
    <mergeCell ref="A442:H442"/>
    <mergeCell ref="A418:H418"/>
    <mergeCell ref="A449:H449"/>
    <mergeCell ref="A407:H407"/>
    <mergeCell ref="A414:H414"/>
    <mergeCell ref="A392:H392"/>
    <mergeCell ref="A394:H394"/>
    <mergeCell ref="A439:H439"/>
    <mergeCell ref="B415:H415"/>
    <mergeCell ref="A405:H405"/>
    <mergeCell ref="A406:H406"/>
    <mergeCell ref="B403:H403"/>
    <mergeCell ref="A453:H453"/>
    <mergeCell ref="B450:H450"/>
    <mergeCell ref="A443:H443"/>
    <mergeCell ref="A452:H452"/>
    <mergeCell ref="A440:H440"/>
    <mergeCell ref="A438:H438"/>
    <mergeCell ref="A417:H417"/>
    <mergeCell ref="A419:H419"/>
    <mergeCell ref="A393:H393"/>
    <mergeCell ref="A402:H402"/>
    <mergeCell ref="A141:H141"/>
    <mergeCell ref="A146:H146"/>
    <mergeCell ref="A175:H175"/>
    <mergeCell ref="B176:H176"/>
    <mergeCell ref="A167:H167"/>
    <mergeCell ref="B238:H238"/>
    <mergeCell ref="A263:H263"/>
    <mergeCell ref="A296:H296"/>
    <mergeCell ref="A237:H237"/>
    <mergeCell ref="A144:H144"/>
    <mergeCell ref="A190:H190"/>
    <mergeCell ref="A204:H204"/>
    <mergeCell ref="A214:H214"/>
    <mergeCell ref="A152:H152"/>
    <mergeCell ref="A241:H241"/>
    <mergeCell ref="A268:H268"/>
    <mergeCell ref="A180:H180"/>
    <mergeCell ref="A166:H166"/>
    <mergeCell ref="A156:H156"/>
    <mergeCell ref="A157:H157"/>
    <mergeCell ref="A186:H186"/>
    <mergeCell ref="B142:H142"/>
    <mergeCell ref="A240:H240"/>
    <mergeCell ref="B292:H292"/>
    <mergeCell ref="A135:H135"/>
    <mergeCell ref="B187:H187"/>
    <mergeCell ref="A178:H178"/>
    <mergeCell ref="B153:H153"/>
    <mergeCell ref="A165:H165"/>
    <mergeCell ref="B163:H163"/>
    <mergeCell ref="A98:H98"/>
    <mergeCell ref="A294:H294"/>
    <mergeCell ref="A162:H162"/>
    <mergeCell ref="A179:H179"/>
    <mergeCell ref="A269:H269"/>
    <mergeCell ref="A242:H242"/>
    <mergeCell ref="A145:H145"/>
    <mergeCell ref="A110:H110"/>
    <mergeCell ref="A155:H155"/>
    <mergeCell ref="B225:H225"/>
    <mergeCell ref="A217:H217"/>
    <mergeCell ref="A206:H206"/>
    <mergeCell ref="A189:H189"/>
    <mergeCell ref="A191:H191"/>
    <mergeCell ref="A205:H205"/>
    <mergeCell ref="B202:H202"/>
    <mergeCell ref="A201:H201"/>
    <mergeCell ref="A127:H127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2" manualBreakCount="32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3" max="255" man="1"/>
    <brk id="223" max="255" man="1"/>
    <brk id="236" max="7" man="1"/>
    <brk id="249" max="7" man="1"/>
    <brk id="262" max="255" man="1"/>
    <brk id="290" max="7" man="1"/>
    <brk id="311" max="7" man="1"/>
    <brk id="319" max="7" man="1"/>
    <brk id="333" max="255" man="1"/>
    <brk id="346" max="255" man="1"/>
    <brk id="355" max="255" man="1"/>
    <brk id="368" max="255" man="1"/>
    <brk id="388" max="7" man="1"/>
    <brk id="401" max="255" man="1"/>
    <brk id="413" max="7" man="1"/>
    <brk id="437" max="7" man="1"/>
    <brk id="448" max="7" man="1"/>
    <brk id="5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1"/>
  <sheetViews>
    <sheetView view="pageBreakPreview" zoomScale="115" zoomScaleNormal="50" zoomScaleSheetLayoutView="115" zoomScalePageLayoutView="0" workbookViewId="0" topLeftCell="A56">
      <selection activeCell="C64" sqref="C64:G68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3.57421875" style="113" customWidth="1"/>
    <col min="6" max="6" width="11.8515625" style="113" bestFit="1" customWidth="1"/>
    <col min="7" max="7" width="15.8515625" style="113" customWidth="1"/>
    <col min="8" max="8" width="35.7109375" style="113" customWidth="1"/>
    <col min="9" max="16384" width="11.28125" style="113" customWidth="1"/>
  </cols>
  <sheetData>
    <row r="1" spans="1:8" ht="15" customHeight="1">
      <c r="A1" s="334" t="s">
        <v>0</v>
      </c>
      <c r="B1" s="334"/>
      <c r="C1" s="334"/>
      <c r="D1" s="334"/>
      <c r="E1" s="334"/>
      <c r="F1" s="334"/>
      <c r="G1" s="334"/>
      <c r="H1" s="334"/>
    </row>
    <row r="2" spans="1:8" ht="15" customHeight="1">
      <c r="A2" s="334" t="s">
        <v>278</v>
      </c>
      <c r="B2" s="336"/>
      <c r="C2" s="336"/>
      <c r="D2" s="336"/>
      <c r="E2" s="336"/>
      <c r="F2" s="336"/>
      <c r="G2" s="336"/>
      <c r="H2" s="336"/>
    </row>
    <row r="3" spans="1:8" ht="2.25" customHeight="1">
      <c r="A3" s="336"/>
      <c r="B3" s="337"/>
      <c r="C3" s="337"/>
      <c r="D3" s="337"/>
      <c r="E3" s="337"/>
      <c r="F3" s="337"/>
      <c r="G3" s="337"/>
      <c r="H3" s="337"/>
    </row>
    <row r="4" spans="1:8" ht="15" customHeight="1">
      <c r="A4" s="334" t="s">
        <v>399</v>
      </c>
      <c r="B4" s="334"/>
      <c r="C4" s="334"/>
      <c r="D4" s="334"/>
      <c r="E4" s="334"/>
      <c r="F4" s="334"/>
      <c r="G4" s="334"/>
      <c r="H4" s="334"/>
    </row>
    <row r="5" spans="1:8" ht="15" customHeight="1">
      <c r="A5" s="334" t="s">
        <v>396</v>
      </c>
      <c r="B5" s="334"/>
      <c r="C5" s="334"/>
      <c r="D5" s="334"/>
      <c r="E5" s="334"/>
      <c r="F5" s="334"/>
      <c r="G5" s="334"/>
      <c r="H5" s="334"/>
    </row>
    <row r="6" spans="1:8" ht="15" customHeight="1">
      <c r="A6" s="338" t="s">
        <v>206</v>
      </c>
      <c r="B6" s="338"/>
      <c r="C6" s="338"/>
      <c r="D6" s="338"/>
      <c r="E6" s="338"/>
      <c r="F6" s="338"/>
      <c r="G6" s="338"/>
      <c r="H6" s="338"/>
    </row>
    <row r="7" spans="1:8" ht="15" customHeight="1">
      <c r="A7" s="339" t="s">
        <v>309</v>
      </c>
      <c r="B7" s="339"/>
      <c r="C7" s="339"/>
      <c r="D7" s="339"/>
      <c r="E7" s="339"/>
      <c r="F7" s="339"/>
      <c r="G7" s="339"/>
      <c r="H7" s="339"/>
    </row>
    <row r="8" spans="1:8" ht="15" customHeight="1">
      <c r="A8" s="201" t="s">
        <v>35</v>
      </c>
      <c r="B8" s="203" t="s">
        <v>2</v>
      </c>
      <c r="C8" s="201" t="s">
        <v>3</v>
      </c>
      <c r="D8" s="201" t="s">
        <v>4</v>
      </c>
      <c r="E8" s="201" t="s">
        <v>5</v>
      </c>
      <c r="F8" s="201" t="s">
        <v>6</v>
      </c>
      <c r="G8" s="203" t="s">
        <v>7</v>
      </c>
      <c r="H8" s="205" t="s">
        <v>8</v>
      </c>
    </row>
    <row r="9" spans="1:8" ht="40.5" customHeight="1" thickBot="1">
      <c r="A9" s="3">
        <v>122</v>
      </c>
      <c r="B9" s="2" t="s">
        <v>310</v>
      </c>
      <c r="C9" s="202" t="s">
        <v>114</v>
      </c>
      <c r="D9" s="14">
        <v>2295</v>
      </c>
      <c r="E9" s="109"/>
      <c r="F9" s="109">
        <v>129</v>
      </c>
      <c r="G9" s="14">
        <f>D9-E9+F9</f>
        <v>2424</v>
      </c>
      <c r="H9" s="128"/>
    </row>
    <row r="10" spans="1:8" ht="40.5" customHeight="1" thickBot="1">
      <c r="A10" s="3">
        <v>122</v>
      </c>
      <c r="B10" s="2" t="s">
        <v>324</v>
      </c>
      <c r="C10" s="202" t="s">
        <v>12</v>
      </c>
      <c r="D10" s="13">
        <v>2640</v>
      </c>
      <c r="E10" s="115"/>
      <c r="F10" s="115">
        <v>129</v>
      </c>
      <c r="G10" s="14">
        <f>D10-E10+F10</f>
        <v>2769</v>
      </c>
      <c r="H10" s="159"/>
    </row>
    <row r="11" spans="1:8" ht="40.5" customHeight="1" thickTop="1">
      <c r="A11" s="112"/>
      <c r="B11" s="114"/>
      <c r="C11" s="202" t="s">
        <v>9</v>
      </c>
      <c r="D11" s="67">
        <f>SUM(D9:D10)</f>
        <v>4935</v>
      </c>
      <c r="E11" s="67">
        <f>SUM(E9:E10)</f>
        <v>0</v>
      </c>
      <c r="F11" s="67">
        <f>SUM(F9:F10)</f>
        <v>258</v>
      </c>
      <c r="G11" s="67">
        <f>SUM(G9:G10)</f>
        <v>5193</v>
      </c>
      <c r="H11" s="204"/>
    </row>
    <row r="12" spans="1:8" ht="15" customHeight="1">
      <c r="A12" s="338" t="s">
        <v>0</v>
      </c>
      <c r="B12" s="338"/>
      <c r="C12" s="338"/>
      <c r="D12" s="338"/>
      <c r="E12" s="338"/>
      <c r="F12" s="338"/>
      <c r="G12" s="338"/>
      <c r="H12" s="338"/>
    </row>
    <row r="13" spans="1:8" ht="15" customHeight="1">
      <c r="A13" s="112"/>
      <c r="B13" s="334" t="s">
        <v>278</v>
      </c>
      <c r="C13" s="334"/>
      <c r="D13" s="334"/>
      <c r="E13" s="334"/>
      <c r="F13" s="334"/>
      <c r="G13" s="334"/>
      <c r="H13" s="334"/>
    </row>
    <row r="14" spans="1:8" ht="2.25" customHeight="1">
      <c r="A14" s="336"/>
      <c r="B14" s="337"/>
      <c r="C14" s="337"/>
      <c r="D14" s="337"/>
      <c r="E14" s="337"/>
      <c r="F14" s="337"/>
      <c r="G14" s="337"/>
      <c r="H14" s="337"/>
    </row>
    <row r="15" spans="1:8" ht="15" customHeight="1">
      <c r="A15" s="334" t="str">
        <f>A4</f>
        <v>NOMINA CORRESPONDIENTE A LA SEGUNDA QUINCENA</v>
      </c>
      <c r="B15" s="334"/>
      <c r="C15" s="334"/>
      <c r="D15" s="334"/>
      <c r="E15" s="334"/>
      <c r="F15" s="334"/>
      <c r="G15" s="334"/>
      <c r="H15" s="334"/>
    </row>
    <row r="16" spans="1:8" ht="15" customHeight="1">
      <c r="A16" s="334" t="str">
        <f>A5</f>
        <v>DEL MES DE NOVIEMBRE DEL  2014</v>
      </c>
      <c r="B16" s="334"/>
      <c r="C16" s="334"/>
      <c r="D16" s="334"/>
      <c r="E16" s="334"/>
      <c r="F16" s="334"/>
      <c r="G16" s="334"/>
      <c r="H16" s="334"/>
    </row>
    <row r="17" spans="1:8" ht="15" customHeight="1">
      <c r="A17" s="338" t="str">
        <f>A6</f>
        <v>EVENTUALES</v>
      </c>
      <c r="B17" s="338"/>
      <c r="C17" s="338"/>
      <c r="D17" s="338"/>
      <c r="E17" s="338"/>
      <c r="F17" s="338"/>
      <c r="G17" s="338"/>
      <c r="H17" s="338"/>
    </row>
    <row r="18" spans="1:8" ht="15" customHeight="1">
      <c r="A18" s="339" t="s">
        <v>174</v>
      </c>
      <c r="B18" s="339"/>
      <c r="C18" s="339"/>
      <c r="D18" s="339"/>
      <c r="E18" s="339"/>
      <c r="F18" s="339"/>
      <c r="G18" s="339"/>
      <c r="H18" s="339"/>
    </row>
    <row r="19" spans="1:8" ht="15" customHeight="1">
      <c r="A19" s="205" t="str">
        <f aca="true" t="shared" si="0" ref="A19:H19">A8</f>
        <v>O.G</v>
      </c>
      <c r="B19" s="205" t="str">
        <f t="shared" si="0"/>
        <v>NOMBRE</v>
      </c>
      <c r="C19" s="205" t="str">
        <f t="shared" si="0"/>
        <v>PUESTO</v>
      </c>
      <c r="D19" s="205" t="str">
        <f t="shared" si="0"/>
        <v>SUELDO</v>
      </c>
      <c r="E19" s="205" t="str">
        <f t="shared" si="0"/>
        <v>RETENCION</v>
      </c>
      <c r="F19" s="205" t="str">
        <f t="shared" si="0"/>
        <v>S.E.</v>
      </c>
      <c r="G19" s="205" t="str">
        <f t="shared" si="0"/>
        <v>SUELDO NETO</v>
      </c>
      <c r="H19" s="205" t="str">
        <f t="shared" si="0"/>
        <v>FIRMA</v>
      </c>
    </row>
    <row r="20" spans="1:8" ht="40.5" customHeight="1" thickBot="1">
      <c r="A20" s="116">
        <v>122</v>
      </c>
      <c r="B20" s="48" t="s">
        <v>311</v>
      </c>
      <c r="C20" s="186" t="s">
        <v>71</v>
      </c>
      <c r="D20" s="14">
        <v>1925</v>
      </c>
      <c r="E20" s="109"/>
      <c r="F20" s="109">
        <v>167</v>
      </c>
      <c r="G20" s="14">
        <f>D20-E20+F20</f>
        <v>2092</v>
      </c>
      <c r="H20" s="129"/>
    </row>
    <row r="21" spans="1:8" ht="40.5" customHeight="1" thickBot="1">
      <c r="A21" s="116">
        <v>122</v>
      </c>
      <c r="B21" s="184" t="s">
        <v>347</v>
      </c>
      <c r="C21" s="186" t="s">
        <v>348</v>
      </c>
      <c r="D21" s="13">
        <v>1395</v>
      </c>
      <c r="E21" s="115"/>
      <c r="F21" s="115">
        <v>167</v>
      </c>
      <c r="G21" s="14">
        <f>D21-E21+F21</f>
        <v>1562</v>
      </c>
      <c r="H21" s="185"/>
    </row>
    <row r="22" spans="1:8" ht="40.5" customHeight="1" thickTop="1">
      <c r="A22" s="112"/>
      <c r="B22" s="114"/>
      <c r="C22" s="202" t="s">
        <v>9</v>
      </c>
      <c r="D22" s="67">
        <f>SUM(D20:D21)</f>
        <v>3320</v>
      </c>
      <c r="E22" s="67">
        <f>SUM(E20:E21)</f>
        <v>0</v>
      </c>
      <c r="F22" s="67">
        <f>SUM(F20:F21)</f>
        <v>334</v>
      </c>
      <c r="G22" s="67">
        <f>SUM(G20:G21)</f>
        <v>3654</v>
      </c>
      <c r="H22" s="204"/>
    </row>
    <row r="23" spans="1:8" ht="15" customHeight="1">
      <c r="A23" s="334" t="s">
        <v>0</v>
      </c>
      <c r="B23" s="334"/>
      <c r="C23" s="334"/>
      <c r="D23" s="334"/>
      <c r="E23" s="334"/>
      <c r="F23" s="334"/>
      <c r="G23" s="334"/>
      <c r="H23" s="334"/>
    </row>
    <row r="24" spans="1:8" ht="15" customHeight="1">
      <c r="A24" s="112"/>
      <c r="B24" s="334" t="s">
        <v>278</v>
      </c>
      <c r="C24" s="334"/>
      <c r="D24" s="334"/>
      <c r="E24" s="334"/>
      <c r="F24" s="334"/>
      <c r="G24" s="334"/>
      <c r="H24" s="334"/>
    </row>
    <row r="25" spans="1:8" ht="2.25" customHeight="1">
      <c r="A25" s="336"/>
      <c r="B25" s="337"/>
      <c r="C25" s="337"/>
      <c r="D25" s="337"/>
      <c r="E25" s="337"/>
      <c r="F25" s="337"/>
      <c r="G25" s="337"/>
      <c r="H25" s="337"/>
    </row>
    <row r="26" spans="1:8" ht="15" customHeight="1">
      <c r="A26" s="334" t="str">
        <f>A4</f>
        <v>NOMINA CORRESPONDIENTE A LA SEGUNDA QUINCENA</v>
      </c>
      <c r="B26" s="334"/>
      <c r="C26" s="334"/>
      <c r="D26" s="334"/>
      <c r="E26" s="334"/>
      <c r="F26" s="334"/>
      <c r="G26" s="334"/>
      <c r="H26" s="334"/>
    </row>
    <row r="27" spans="1:8" ht="15" customHeight="1">
      <c r="A27" s="334" t="str">
        <f>A5</f>
        <v>DEL MES DE NOVIEMBRE DEL  2014</v>
      </c>
      <c r="B27" s="334"/>
      <c r="C27" s="334"/>
      <c r="D27" s="334"/>
      <c r="E27" s="334"/>
      <c r="F27" s="334"/>
      <c r="G27" s="334"/>
      <c r="H27" s="334"/>
    </row>
    <row r="28" spans="1:8" ht="15" customHeight="1">
      <c r="A28" s="338" t="str">
        <f>A6</f>
        <v>EVENTUALES</v>
      </c>
      <c r="B28" s="338"/>
      <c r="C28" s="338"/>
      <c r="D28" s="338"/>
      <c r="E28" s="338"/>
      <c r="F28" s="338"/>
      <c r="G28" s="338"/>
      <c r="H28" s="338"/>
    </row>
    <row r="29" spans="1:8" ht="15" customHeight="1">
      <c r="A29" s="339" t="s">
        <v>178</v>
      </c>
      <c r="B29" s="339"/>
      <c r="C29" s="339"/>
      <c r="D29" s="339"/>
      <c r="E29" s="339"/>
      <c r="F29" s="339"/>
      <c r="G29" s="339"/>
      <c r="H29" s="339"/>
    </row>
    <row r="30" spans="1:8" ht="15" customHeight="1">
      <c r="A30" s="205" t="str">
        <f aca="true" t="shared" si="1" ref="A30:H30">A8</f>
        <v>O.G</v>
      </c>
      <c r="B30" s="205" t="str">
        <f t="shared" si="1"/>
        <v>NOMBRE</v>
      </c>
      <c r="C30" s="205" t="str">
        <f t="shared" si="1"/>
        <v>PUESTO</v>
      </c>
      <c r="D30" s="205" t="str">
        <f t="shared" si="1"/>
        <v>SUELDO</v>
      </c>
      <c r="E30" s="205" t="str">
        <f t="shared" si="1"/>
        <v>RETENCION</v>
      </c>
      <c r="F30" s="205" t="str">
        <f t="shared" si="1"/>
        <v>S.E.</v>
      </c>
      <c r="G30" s="205" t="str">
        <f t="shared" si="1"/>
        <v>SUELDO NETO</v>
      </c>
      <c r="H30" s="205" t="str">
        <f t="shared" si="1"/>
        <v>FIRMA</v>
      </c>
    </row>
    <row r="31" spans="1:8" ht="40.5" customHeight="1" thickBot="1">
      <c r="A31" s="3">
        <v>122</v>
      </c>
      <c r="B31" s="2" t="s">
        <v>317</v>
      </c>
      <c r="C31" s="187" t="s">
        <v>12</v>
      </c>
      <c r="D31" s="14">
        <v>2600</v>
      </c>
      <c r="E31" s="14"/>
      <c r="F31" s="14">
        <v>129</v>
      </c>
      <c r="G31" s="14">
        <f>D31-E31+F31</f>
        <v>2729</v>
      </c>
      <c r="H31" s="162"/>
    </row>
    <row r="32" spans="1:8" ht="40.5" customHeight="1" thickBot="1">
      <c r="A32" s="3">
        <v>122</v>
      </c>
      <c r="B32" s="2" t="s">
        <v>318</v>
      </c>
      <c r="C32" s="187" t="s">
        <v>210</v>
      </c>
      <c r="D32" s="13">
        <v>345</v>
      </c>
      <c r="E32" s="13"/>
      <c r="F32" s="13">
        <v>175</v>
      </c>
      <c r="G32" s="14">
        <f>D32-E32+F32</f>
        <v>520</v>
      </c>
      <c r="H32" s="163"/>
    </row>
    <row r="33" spans="1:8" ht="40.5" customHeight="1" thickTop="1">
      <c r="A33" s="112"/>
      <c r="B33" s="114"/>
      <c r="C33" s="202" t="s">
        <v>9</v>
      </c>
      <c r="D33" s="67">
        <f>SUM(D31:D32)</f>
        <v>2945</v>
      </c>
      <c r="E33" s="67">
        <f>SUM(E31:E32)</f>
        <v>0</v>
      </c>
      <c r="F33" s="67">
        <f>SUM(F31:F32)</f>
        <v>304</v>
      </c>
      <c r="G33" s="67">
        <f>SUM(G31:G32)</f>
        <v>3249</v>
      </c>
      <c r="H33" s="204"/>
    </row>
    <row r="34" spans="1:8" ht="16.5" customHeight="1">
      <c r="A34" s="112"/>
      <c r="B34" s="16"/>
      <c r="C34" s="202"/>
      <c r="D34" s="15"/>
      <c r="E34" s="15"/>
      <c r="F34" s="15"/>
      <c r="G34" s="15"/>
      <c r="H34" s="117"/>
    </row>
    <row r="35" spans="1:8" ht="16.5" customHeight="1">
      <c r="A35" s="335" t="s">
        <v>0</v>
      </c>
      <c r="B35" s="335"/>
      <c r="C35" s="335"/>
      <c r="D35" s="335"/>
      <c r="E35" s="335"/>
      <c r="F35" s="335"/>
      <c r="G35" s="335"/>
      <c r="H35" s="335"/>
    </row>
    <row r="36" spans="1:8" ht="16.5" customHeight="1">
      <c r="A36" s="3"/>
      <c r="B36" s="335" t="s">
        <v>278</v>
      </c>
      <c r="C36" s="335"/>
      <c r="D36" s="335"/>
      <c r="E36" s="335"/>
      <c r="F36" s="335"/>
      <c r="G36" s="335"/>
      <c r="H36" s="335"/>
    </row>
    <row r="37" spans="1:8" ht="1.5" customHeight="1">
      <c r="A37" s="336"/>
      <c r="B37" s="337"/>
      <c r="C37" s="337"/>
      <c r="D37" s="337"/>
      <c r="E37" s="337"/>
      <c r="F37" s="337"/>
      <c r="G37" s="337"/>
      <c r="H37" s="337"/>
    </row>
    <row r="38" spans="1:8" ht="16.5" customHeight="1">
      <c r="A38" s="335" t="str">
        <f>A4</f>
        <v>NOMINA CORRESPONDIENTE A LA SEGUNDA QUINCENA</v>
      </c>
      <c r="B38" s="335"/>
      <c r="C38" s="335"/>
      <c r="D38" s="335"/>
      <c r="E38" s="335"/>
      <c r="F38" s="335"/>
      <c r="G38" s="335"/>
      <c r="H38" s="335"/>
    </row>
    <row r="39" spans="1:8" ht="16.5" customHeight="1">
      <c r="A39" s="335" t="str">
        <f>A5</f>
        <v>DEL MES DE NOVIEMBRE DEL  2014</v>
      </c>
      <c r="B39" s="335"/>
      <c r="C39" s="335"/>
      <c r="D39" s="335"/>
      <c r="E39" s="335"/>
      <c r="F39" s="335"/>
      <c r="G39" s="335"/>
      <c r="H39" s="335"/>
    </row>
    <row r="40" spans="1:8" ht="16.5" customHeight="1">
      <c r="A40" s="335" t="str">
        <f>A6</f>
        <v>EVENTUALES</v>
      </c>
      <c r="B40" s="340"/>
      <c r="C40" s="340"/>
      <c r="D40" s="340"/>
      <c r="E40" s="340"/>
      <c r="F40" s="340"/>
      <c r="G40" s="340"/>
      <c r="H40" s="340"/>
    </row>
    <row r="41" spans="1:8" ht="16.5" customHeight="1">
      <c r="A41" s="332" t="s">
        <v>209</v>
      </c>
      <c r="B41" s="332"/>
      <c r="C41" s="332"/>
      <c r="D41" s="332"/>
      <c r="E41" s="332"/>
      <c r="F41" s="332"/>
      <c r="G41" s="332"/>
      <c r="H41" s="332"/>
    </row>
    <row r="42" spans="1:8" ht="16.5" customHeight="1">
      <c r="A42" s="205" t="str">
        <f aca="true" t="shared" si="2" ref="A42:H42">A8</f>
        <v>O.G</v>
      </c>
      <c r="B42" s="205" t="str">
        <f t="shared" si="2"/>
        <v>NOMBRE</v>
      </c>
      <c r="C42" s="205" t="str">
        <f t="shared" si="2"/>
        <v>PUESTO</v>
      </c>
      <c r="D42" s="205" t="str">
        <f t="shared" si="2"/>
        <v>SUELDO</v>
      </c>
      <c r="E42" s="205" t="str">
        <f t="shared" si="2"/>
        <v>RETENCION</v>
      </c>
      <c r="F42" s="205" t="str">
        <f t="shared" si="2"/>
        <v>S.E.</v>
      </c>
      <c r="G42" s="205" t="str">
        <f t="shared" si="2"/>
        <v>SUELDO NETO</v>
      </c>
      <c r="H42" s="205" t="str">
        <f t="shared" si="2"/>
        <v>FIRMA</v>
      </c>
    </row>
    <row r="43" spans="1:8" ht="47.25" customHeight="1" thickBot="1">
      <c r="A43" s="3">
        <v>122</v>
      </c>
      <c r="B43" s="2" t="s">
        <v>286</v>
      </c>
      <c r="C43" s="187" t="s">
        <v>283</v>
      </c>
      <c r="D43" s="13">
        <v>3775</v>
      </c>
      <c r="E43" s="19"/>
      <c r="F43" s="13">
        <v>90</v>
      </c>
      <c r="G43" s="13">
        <f>D43-E43+F43</f>
        <v>3865</v>
      </c>
      <c r="H43" s="110"/>
    </row>
    <row r="44" spans="1:8" ht="16.5" customHeight="1" thickTop="1">
      <c r="A44" s="112"/>
      <c r="B44" s="16"/>
      <c r="C44" s="202" t="s">
        <v>9</v>
      </c>
      <c r="D44" s="15">
        <f>SUM(D43:D43)</f>
        <v>3775</v>
      </c>
      <c r="E44" s="15">
        <f>SUM(E43:E43)</f>
        <v>0</v>
      </c>
      <c r="F44" s="15">
        <f>SUM(F43:F43)</f>
        <v>90</v>
      </c>
      <c r="G44" s="15">
        <f>SUM(G43:G43)</f>
        <v>3865</v>
      </c>
      <c r="H44" s="117"/>
    </row>
    <row r="45" spans="1:8" ht="24" customHeight="1">
      <c r="A45" s="341" t="s">
        <v>315</v>
      </c>
      <c r="B45" s="332"/>
      <c r="C45" s="332"/>
      <c r="D45" s="332"/>
      <c r="E45" s="332"/>
      <c r="F45" s="332"/>
      <c r="G45" s="332"/>
      <c r="H45" s="332"/>
    </row>
    <row r="46" spans="1:8" ht="47.25" customHeight="1" thickBot="1">
      <c r="A46" s="3">
        <v>122</v>
      </c>
      <c r="B46" s="2" t="s">
        <v>307</v>
      </c>
      <c r="C46" s="189" t="s">
        <v>359</v>
      </c>
      <c r="D46" s="13">
        <v>1094</v>
      </c>
      <c r="E46" s="19"/>
      <c r="F46" s="13">
        <v>175</v>
      </c>
      <c r="G46" s="13">
        <f>D46-E46+F46</f>
        <v>1269</v>
      </c>
      <c r="H46" s="110"/>
    </row>
    <row r="47" spans="1:8" ht="16.5" customHeight="1" thickTop="1">
      <c r="A47" s="112"/>
      <c r="B47" s="16"/>
      <c r="C47" s="202" t="s">
        <v>9</v>
      </c>
      <c r="D47" s="15">
        <f>SUM(D46)</f>
        <v>1094</v>
      </c>
      <c r="E47" s="15">
        <f>SUM(E46)</f>
        <v>0</v>
      </c>
      <c r="F47" s="15">
        <f>SUM(F46)</f>
        <v>175</v>
      </c>
      <c r="G47" s="15">
        <f>SUM(G46)</f>
        <v>1269</v>
      </c>
      <c r="H47" s="117"/>
    </row>
    <row r="48" spans="1:8" ht="16.5" customHeight="1">
      <c r="A48" s="112"/>
      <c r="B48" s="16"/>
      <c r="C48" s="202"/>
      <c r="D48" s="15"/>
      <c r="E48" s="15"/>
      <c r="F48" s="15"/>
      <c r="G48" s="15"/>
      <c r="H48" s="117"/>
    </row>
    <row r="49" spans="1:8" ht="16.5" customHeight="1">
      <c r="A49" s="112"/>
      <c r="B49" s="16"/>
      <c r="C49" s="113"/>
      <c r="D49" s="15">
        <f>D47+D44</f>
        <v>4869</v>
      </c>
      <c r="E49" s="15">
        <f>E47+E44</f>
        <v>0</v>
      </c>
      <c r="F49" s="15">
        <f>F47+F44</f>
        <v>265</v>
      </c>
      <c r="G49" s="15">
        <f>G47+G44</f>
        <v>5134</v>
      </c>
      <c r="H49" s="117"/>
    </row>
    <row r="50" spans="1:8" ht="16.5" customHeight="1">
      <c r="A50" s="112"/>
      <c r="B50" s="16"/>
      <c r="C50" s="202"/>
      <c r="D50" s="15"/>
      <c r="E50" s="15"/>
      <c r="F50" s="15"/>
      <c r="G50" s="15"/>
      <c r="H50" s="117"/>
    </row>
    <row r="51" spans="1:8" ht="16.5" customHeight="1">
      <c r="A51" s="335" t="s">
        <v>0</v>
      </c>
      <c r="B51" s="335"/>
      <c r="C51" s="335"/>
      <c r="D51" s="335"/>
      <c r="E51" s="335"/>
      <c r="F51" s="335"/>
      <c r="G51" s="335"/>
      <c r="H51" s="335"/>
    </row>
    <row r="52" spans="1:8" ht="16.5" customHeight="1">
      <c r="A52" s="3"/>
      <c r="B52" s="335" t="s">
        <v>278</v>
      </c>
      <c r="C52" s="335"/>
      <c r="D52" s="335"/>
      <c r="E52" s="335"/>
      <c r="F52" s="335"/>
      <c r="G52" s="335"/>
      <c r="H52" s="335"/>
    </row>
    <row r="53" spans="1:8" ht="1.5" customHeight="1">
      <c r="A53" s="336"/>
      <c r="B53" s="337"/>
      <c r="C53" s="337"/>
      <c r="D53" s="337"/>
      <c r="E53" s="337"/>
      <c r="F53" s="337"/>
      <c r="G53" s="337"/>
      <c r="H53" s="337"/>
    </row>
    <row r="54" spans="1:8" ht="16.5" customHeight="1">
      <c r="A54" s="334" t="str">
        <f>A4</f>
        <v>NOMINA CORRESPONDIENTE A LA SEGUNDA QUINCENA</v>
      </c>
      <c r="B54" s="334"/>
      <c r="C54" s="334"/>
      <c r="D54" s="334"/>
      <c r="E54" s="334"/>
      <c r="F54" s="334"/>
      <c r="G54" s="334"/>
      <c r="H54" s="334"/>
    </row>
    <row r="55" spans="1:8" ht="16.5" customHeight="1">
      <c r="A55" s="338" t="str">
        <f>A5</f>
        <v>DEL MES DE NOVIEMBRE DEL  2014</v>
      </c>
      <c r="B55" s="338"/>
      <c r="C55" s="338"/>
      <c r="D55" s="338"/>
      <c r="E55" s="338"/>
      <c r="F55" s="338"/>
      <c r="G55" s="338"/>
      <c r="H55" s="338"/>
    </row>
    <row r="56" spans="1:8" ht="16.5" customHeight="1">
      <c r="A56" s="332" t="s">
        <v>215</v>
      </c>
      <c r="B56" s="332"/>
      <c r="C56" s="332"/>
      <c r="D56" s="333"/>
      <c r="E56" s="332"/>
      <c r="F56" s="332"/>
      <c r="G56" s="332"/>
      <c r="H56" s="332"/>
    </row>
    <row r="57" spans="1:8" ht="16.5" customHeight="1">
      <c r="A57" s="205" t="str">
        <f aca="true" t="shared" si="3" ref="A57:H57">A8</f>
        <v>O.G</v>
      </c>
      <c r="B57" s="205" t="str">
        <f t="shared" si="3"/>
        <v>NOMBRE</v>
      </c>
      <c r="C57" s="205" t="str">
        <f t="shared" si="3"/>
        <v>PUESTO</v>
      </c>
      <c r="D57" s="205" t="str">
        <f t="shared" si="3"/>
        <v>SUELDO</v>
      </c>
      <c r="E57" s="205" t="str">
        <f t="shared" si="3"/>
        <v>RETENCION</v>
      </c>
      <c r="F57" s="205" t="str">
        <f t="shared" si="3"/>
        <v>S.E.</v>
      </c>
      <c r="G57" s="205" t="str">
        <f t="shared" si="3"/>
        <v>SUELDO NETO</v>
      </c>
      <c r="H57" s="205" t="str">
        <f t="shared" si="3"/>
        <v>FIRMA</v>
      </c>
    </row>
    <row r="58" spans="1:8" ht="30.75" customHeight="1" thickBot="1">
      <c r="A58" s="49">
        <v>122</v>
      </c>
      <c r="B58" s="118" t="s">
        <v>216</v>
      </c>
      <c r="C58" s="188" t="s">
        <v>71</v>
      </c>
      <c r="D58" s="52">
        <v>3140</v>
      </c>
      <c r="E58" s="52"/>
      <c r="F58" s="52">
        <v>90</v>
      </c>
      <c r="G58" s="52">
        <f>D58-E58+F58</f>
        <v>3230</v>
      </c>
      <c r="H58" s="130"/>
    </row>
    <row r="59" spans="1:7" ht="15" customHeight="1" thickTop="1">
      <c r="A59" s="113"/>
      <c r="B59" s="1"/>
      <c r="C59" s="17" t="s">
        <v>9</v>
      </c>
      <c r="D59" s="54">
        <f>SUM(D58)</f>
        <v>3140</v>
      </c>
      <c r="E59" s="54">
        <f>SUM(E58)</f>
        <v>0</v>
      </c>
      <c r="F59" s="54">
        <f>SUM(F58)</f>
        <v>90</v>
      </c>
      <c r="G59" s="54">
        <f>SUM(G58)</f>
        <v>3230</v>
      </c>
    </row>
    <row r="60" spans="1:7" ht="15" customHeight="1">
      <c r="A60" s="113"/>
      <c r="B60" s="1"/>
      <c r="C60" s="17"/>
      <c r="D60" s="54"/>
      <c r="E60" s="54"/>
      <c r="F60" s="54"/>
      <c r="G60" s="54"/>
    </row>
    <row r="61" spans="1:7" ht="15" customHeight="1">
      <c r="A61" s="113"/>
      <c r="B61" s="1"/>
      <c r="C61" s="17"/>
      <c r="D61" s="54"/>
      <c r="E61" s="54"/>
      <c r="F61" s="54"/>
      <c r="G61" s="54"/>
    </row>
    <row r="62" spans="1:8" ht="12.75" customHeight="1">
      <c r="A62" s="68"/>
      <c r="B62" s="69"/>
      <c r="C62" s="66"/>
      <c r="D62" s="73"/>
      <c r="E62" s="73"/>
      <c r="F62" s="73"/>
      <c r="G62" s="73"/>
      <c r="H62" s="72"/>
    </row>
    <row r="63" spans="1:8" ht="12.75" customHeight="1">
      <c r="A63" s="68"/>
      <c r="B63" s="69"/>
      <c r="C63" s="66"/>
      <c r="D63" s="73"/>
      <c r="E63" s="73"/>
      <c r="F63" s="73"/>
      <c r="G63" s="73"/>
      <c r="H63" s="72"/>
    </row>
    <row r="64" spans="1:8" ht="12.75" customHeight="1">
      <c r="A64" s="68"/>
      <c r="B64" s="69"/>
      <c r="C64" s="70"/>
      <c r="D64" s="73"/>
      <c r="E64" s="73"/>
      <c r="F64" s="73"/>
      <c r="G64" s="73"/>
      <c r="H64" s="72"/>
    </row>
    <row r="65" spans="1:8" ht="12.75" customHeight="1">
      <c r="A65" s="68"/>
      <c r="B65" s="69"/>
      <c r="C65" s="70"/>
      <c r="D65" s="71"/>
      <c r="E65" s="71"/>
      <c r="F65" s="71"/>
      <c r="G65" s="71"/>
      <c r="H65" s="72"/>
    </row>
    <row r="66" spans="1:8" ht="12.75" customHeight="1">
      <c r="A66" s="68"/>
      <c r="B66" s="69"/>
      <c r="C66" s="70"/>
      <c r="D66" s="72"/>
      <c r="E66" s="72"/>
      <c r="F66" s="72"/>
      <c r="G66" s="73"/>
      <c r="H66" s="72"/>
    </row>
    <row r="67" spans="1:8" ht="12.75" customHeight="1">
      <c r="A67" s="68"/>
      <c r="B67" s="69"/>
      <c r="C67" s="70"/>
      <c r="D67" s="73"/>
      <c r="E67" s="73"/>
      <c r="F67" s="73"/>
      <c r="G67" s="73"/>
      <c r="H67" s="72"/>
    </row>
    <row r="68" spans="1:8" ht="12.75" customHeight="1">
      <c r="A68" s="68"/>
      <c r="B68" s="69"/>
      <c r="C68" s="70"/>
      <c r="D68" s="72"/>
      <c r="E68" s="72"/>
      <c r="F68" s="72"/>
      <c r="G68" s="72"/>
      <c r="H68" s="72"/>
    </row>
    <row r="69" spans="3:7" ht="12.75" customHeight="1">
      <c r="C69" s="70"/>
      <c r="D69" s="98"/>
      <c r="E69" s="98"/>
      <c r="F69" s="98"/>
      <c r="G69" s="98"/>
    </row>
    <row r="71" ht="12.75" customHeight="1">
      <c r="B71" s="241">
        <v>9</v>
      </c>
    </row>
  </sheetData>
  <sheetProtection/>
  <mergeCells count="35"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6:H6"/>
    <mergeCell ref="A1:H1"/>
    <mergeCell ref="A4:H4"/>
    <mergeCell ref="A5:H5"/>
    <mergeCell ref="A2:H2"/>
    <mergeCell ref="A3:H3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22">
      <selection activeCell="A20" sqref="A20:H28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5.8515625" style="113" bestFit="1" customWidth="1"/>
    <col min="5" max="5" width="15.00390625" style="113" customWidth="1"/>
    <col min="6" max="6" width="13.7109375" style="113" customWidth="1"/>
    <col min="7" max="7" width="15.8515625" style="113" customWidth="1"/>
    <col min="8" max="8" width="42.71093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5" customHeight="1">
      <c r="A1" s="342" t="s">
        <v>0</v>
      </c>
      <c r="B1" s="342"/>
      <c r="C1" s="342"/>
      <c r="D1" s="342"/>
      <c r="E1" s="342"/>
      <c r="F1" s="342"/>
      <c r="G1" s="342"/>
      <c r="H1" s="342"/>
    </row>
    <row r="2" spans="1:8" ht="15" customHeight="1">
      <c r="A2" s="342" t="s">
        <v>278</v>
      </c>
      <c r="B2" s="343"/>
      <c r="C2" s="343"/>
      <c r="D2" s="343"/>
      <c r="E2" s="343"/>
      <c r="F2" s="343"/>
      <c r="G2" s="343"/>
      <c r="H2" s="343"/>
    </row>
    <row r="3" spans="1:8" ht="2.25" customHeight="1">
      <c r="A3" s="18"/>
      <c r="B3" s="214"/>
      <c r="C3" s="215"/>
      <c r="D3" s="216"/>
      <c r="E3" s="216"/>
      <c r="F3" s="216"/>
      <c r="G3" s="216"/>
      <c r="H3" s="216"/>
    </row>
    <row r="4" spans="1:8" ht="15" customHeight="1">
      <c r="A4" s="324" t="s">
        <v>399</v>
      </c>
      <c r="B4" s="324"/>
      <c r="C4" s="324"/>
      <c r="D4" s="324"/>
      <c r="E4" s="324"/>
      <c r="F4" s="324"/>
      <c r="G4" s="324"/>
      <c r="H4" s="324"/>
    </row>
    <row r="5" spans="1:8" ht="15" customHeight="1">
      <c r="A5" s="324" t="s">
        <v>396</v>
      </c>
      <c r="B5" s="324"/>
      <c r="C5" s="324"/>
      <c r="D5" s="324"/>
      <c r="E5" s="324"/>
      <c r="F5" s="324"/>
      <c r="G5" s="324"/>
      <c r="H5" s="324"/>
    </row>
    <row r="6" spans="1:8" ht="15" customHeight="1">
      <c r="A6" s="325" t="s">
        <v>13</v>
      </c>
      <c r="B6" s="325"/>
      <c r="C6" s="325"/>
      <c r="D6" s="325"/>
      <c r="E6" s="325"/>
      <c r="F6" s="325"/>
      <c r="G6" s="325"/>
      <c r="H6" s="325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8" t="s">
        <v>8</v>
      </c>
    </row>
    <row r="8" spans="1:10" ht="54.75" customHeight="1" thickBot="1">
      <c r="A8" s="8">
        <v>451</v>
      </c>
      <c r="B8" s="9" t="s">
        <v>28</v>
      </c>
      <c r="C8" s="8" t="s">
        <v>14</v>
      </c>
      <c r="D8" s="10">
        <v>2690</v>
      </c>
      <c r="E8" s="11"/>
      <c r="F8" s="11">
        <v>129</v>
      </c>
      <c r="G8" s="11">
        <f>D8-E8+F8</f>
        <v>2819</v>
      </c>
      <c r="H8" s="35"/>
      <c r="I8" s="113">
        <v>4683</v>
      </c>
      <c r="J8" s="113">
        <f aca="true" t="shared" si="0" ref="J8:J16">I8/2</f>
        <v>2341.5</v>
      </c>
    </row>
    <row r="9" spans="1:10" ht="54.75" customHeight="1" thickBot="1">
      <c r="A9" s="8">
        <v>451</v>
      </c>
      <c r="B9" s="9" t="s">
        <v>29</v>
      </c>
      <c r="C9" s="8" t="s">
        <v>14</v>
      </c>
      <c r="D9" s="10">
        <v>1071</v>
      </c>
      <c r="E9" s="11"/>
      <c r="F9" s="11">
        <v>175</v>
      </c>
      <c r="G9" s="11">
        <f aca="true" t="shared" si="1" ref="G9:G18">D9-E9+F9</f>
        <v>1246</v>
      </c>
      <c r="H9" s="35"/>
      <c r="I9" s="113">
        <v>1852</v>
      </c>
      <c r="J9" s="113">
        <f t="shared" si="0"/>
        <v>926</v>
      </c>
    </row>
    <row r="10" spans="1:10" ht="54.75" customHeight="1" thickBot="1">
      <c r="A10" s="8">
        <v>451</v>
      </c>
      <c r="B10" s="9" t="s">
        <v>30</v>
      </c>
      <c r="C10" s="8" t="s">
        <v>14</v>
      </c>
      <c r="D10" s="10">
        <v>1071</v>
      </c>
      <c r="E10" s="11"/>
      <c r="F10" s="11">
        <v>175</v>
      </c>
      <c r="G10" s="11">
        <f t="shared" si="1"/>
        <v>1246</v>
      </c>
      <c r="H10" s="35"/>
      <c r="I10" s="113">
        <v>1852</v>
      </c>
      <c r="J10" s="113">
        <f t="shared" si="0"/>
        <v>926</v>
      </c>
    </row>
    <row r="11" spans="1:10" ht="54.75" customHeight="1" thickBot="1">
      <c r="A11" s="8">
        <v>451</v>
      </c>
      <c r="B11" s="9" t="s">
        <v>31</v>
      </c>
      <c r="C11" s="8" t="s">
        <v>14</v>
      </c>
      <c r="D11" s="10">
        <v>1430</v>
      </c>
      <c r="E11" s="11"/>
      <c r="F11" s="11">
        <v>167</v>
      </c>
      <c r="G11" s="11">
        <f t="shared" si="1"/>
        <v>1597</v>
      </c>
      <c r="H11" s="35"/>
      <c r="I11" s="113">
        <v>2470</v>
      </c>
      <c r="J11" s="113">
        <f t="shared" si="0"/>
        <v>1235</v>
      </c>
    </row>
    <row r="12" spans="1:10" ht="54.75" customHeight="1" thickBot="1">
      <c r="A12" s="8">
        <v>451</v>
      </c>
      <c r="B12" s="9" t="s">
        <v>32</v>
      </c>
      <c r="C12" s="8" t="s">
        <v>14</v>
      </c>
      <c r="D12" s="10">
        <v>2170</v>
      </c>
      <c r="E12" s="11"/>
      <c r="F12" s="11">
        <v>142</v>
      </c>
      <c r="G12" s="11">
        <f t="shared" si="1"/>
        <v>2312</v>
      </c>
      <c r="H12" s="35"/>
      <c r="I12" s="113">
        <v>3960</v>
      </c>
      <c r="J12" s="113">
        <f t="shared" si="0"/>
        <v>1980</v>
      </c>
    </row>
    <row r="13" spans="1:10" ht="54.75" customHeight="1" thickBot="1">
      <c r="A13" s="8">
        <v>451</v>
      </c>
      <c r="B13" s="9" t="s">
        <v>33</v>
      </c>
      <c r="C13" s="8" t="s">
        <v>14</v>
      </c>
      <c r="D13" s="10">
        <v>961</v>
      </c>
      <c r="E13" s="10"/>
      <c r="F13" s="10">
        <v>175</v>
      </c>
      <c r="G13" s="11">
        <f t="shared" si="1"/>
        <v>1136</v>
      </c>
      <c r="H13" s="35"/>
      <c r="I13" s="113">
        <v>1661</v>
      </c>
      <c r="J13" s="113">
        <f t="shared" si="0"/>
        <v>830.5</v>
      </c>
    </row>
    <row r="14" spans="1:8" ht="54.75" customHeight="1" thickBot="1">
      <c r="A14" s="8">
        <v>451</v>
      </c>
      <c r="B14" s="9" t="s">
        <v>350</v>
      </c>
      <c r="C14" s="8" t="s">
        <v>14</v>
      </c>
      <c r="D14" s="10">
        <v>3075</v>
      </c>
      <c r="E14" s="11"/>
      <c r="F14" s="11">
        <v>90</v>
      </c>
      <c r="G14" s="11">
        <f t="shared" si="1"/>
        <v>3165</v>
      </c>
      <c r="H14" s="35"/>
    </row>
    <row r="15" spans="1:8" ht="54.75" customHeight="1" thickBot="1">
      <c r="A15" s="8">
        <v>451</v>
      </c>
      <c r="B15" s="9" t="s">
        <v>313</v>
      </c>
      <c r="C15" s="8" t="s">
        <v>14</v>
      </c>
      <c r="D15" s="10">
        <v>2524</v>
      </c>
      <c r="E15" s="11"/>
      <c r="F15" s="11">
        <v>129</v>
      </c>
      <c r="G15" s="11">
        <f t="shared" si="1"/>
        <v>2653</v>
      </c>
      <c r="H15" s="127"/>
    </row>
    <row r="16" spans="1:10" ht="54.75" customHeight="1" thickBot="1">
      <c r="A16" s="8">
        <v>451</v>
      </c>
      <c r="B16" s="9" t="s">
        <v>34</v>
      </c>
      <c r="C16" s="8" t="s">
        <v>14</v>
      </c>
      <c r="D16" s="10">
        <v>3075</v>
      </c>
      <c r="E16" s="10"/>
      <c r="F16" s="10">
        <v>90</v>
      </c>
      <c r="G16" s="11">
        <f t="shared" si="1"/>
        <v>3165</v>
      </c>
      <c r="H16" s="35"/>
      <c r="I16" s="113">
        <v>5311</v>
      </c>
      <c r="J16" s="113">
        <f t="shared" si="0"/>
        <v>2655.5</v>
      </c>
    </row>
    <row r="17" spans="1:8" ht="54.75" customHeight="1" thickBot="1">
      <c r="A17" s="8">
        <v>451</v>
      </c>
      <c r="B17" s="123" t="s">
        <v>314</v>
      </c>
      <c r="C17" s="124" t="s">
        <v>14</v>
      </c>
      <c r="D17" s="10">
        <v>3495</v>
      </c>
      <c r="E17" s="14"/>
      <c r="F17" s="10">
        <v>90</v>
      </c>
      <c r="G17" s="11">
        <f t="shared" si="1"/>
        <v>3585</v>
      </c>
      <c r="H17" s="23"/>
    </row>
    <row r="18" spans="1:8" ht="54.75" customHeight="1" thickBot="1">
      <c r="A18" s="8">
        <v>451</v>
      </c>
      <c r="B18" s="123" t="s">
        <v>351</v>
      </c>
      <c r="C18" s="124" t="s">
        <v>14</v>
      </c>
      <c r="D18" s="12">
        <v>1126</v>
      </c>
      <c r="E18" s="13"/>
      <c r="F18" s="12">
        <v>175</v>
      </c>
      <c r="G18" s="11">
        <f t="shared" si="1"/>
        <v>1301</v>
      </c>
      <c r="H18" s="23"/>
    </row>
    <row r="19" spans="1:8" ht="54.75" customHeight="1" thickTop="1">
      <c r="A19" s="200"/>
      <c r="B19" s="164"/>
      <c r="C19" s="165" t="s">
        <v>9</v>
      </c>
      <c r="D19" s="166">
        <f>SUM(D8:D18)</f>
        <v>22688</v>
      </c>
      <c r="E19" s="166">
        <f>SUM(E8:E18)</f>
        <v>0</v>
      </c>
      <c r="F19" s="166">
        <f>SUM(F8:F18)</f>
        <v>1537</v>
      </c>
      <c r="G19" s="166">
        <f>SUM(G8:G18)</f>
        <v>24225</v>
      </c>
      <c r="H19" s="167" t="s">
        <v>36</v>
      </c>
    </row>
    <row r="20" spans="1:8" ht="12.75" customHeight="1">
      <c r="A20" s="324" t="s">
        <v>400</v>
      </c>
      <c r="B20" s="324"/>
      <c r="C20" s="324"/>
      <c r="D20" s="324"/>
      <c r="E20" s="324"/>
      <c r="F20" s="324"/>
      <c r="G20" s="324"/>
      <c r="H20" s="324"/>
    </row>
    <row r="21" spans="1:8" ht="12.75" customHeight="1">
      <c r="A21" s="324" t="s">
        <v>396</v>
      </c>
      <c r="B21" s="324"/>
      <c r="C21" s="324"/>
      <c r="D21" s="324"/>
      <c r="E21" s="324"/>
      <c r="F21" s="324"/>
      <c r="G21" s="324"/>
      <c r="H21" s="324"/>
    </row>
    <row r="22" spans="1:8" ht="12.75" customHeight="1">
      <c r="A22" s="325" t="s">
        <v>327</v>
      </c>
      <c r="B22" s="325"/>
      <c r="C22" s="325"/>
      <c r="D22" s="325"/>
      <c r="E22" s="325"/>
      <c r="F22" s="325"/>
      <c r="G22" s="325"/>
      <c r="H22" s="325"/>
    </row>
    <row r="23" spans="1:8" ht="12.75" customHeight="1">
      <c r="A23" s="133" t="s">
        <v>35</v>
      </c>
      <c r="B23" s="134" t="s">
        <v>2</v>
      </c>
      <c r="C23" s="133" t="s">
        <v>3</v>
      </c>
      <c r="D23" s="133" t="s">
        <v>4</v>
      </c>
      <c r="E23" s="133" t="s">
        <v>5</v>
      </c>
      <c r="F23" s="133" t="s">
        <v>6</v>
      </c>
      <c r="G23" s="134" t="s">
        <v>7</v>
      </c>
      <c r="H23" s="322" t="s">
        <v>8</v>
      </c>
    </row>
    <row r="24" spans="1:8" ht="12.75" customHeight="1" thickBot="1">
      <c r="A24" s="235">
        <v>451</v>
      </c>
      <c r="B24" s="9" t="s">
        <v>328</v>
      </c>
      <c r="C24" s="235" t="s">
        <v>14</v>
      </c>
      <c r="D24" s="10">
        <v>1130</v>
      </c>
      <c r="E24" s="11"/>
      <c r="F24" s="11">
        <v>175</v>
      </c>
      <c r="G24" s="11">
        <f>D24-E24+F24</f>
        <v>1305</v>
      </c>
      <c r="H24" s="35"/>
    </row>
    <row r="25" spans="1:8" ht="12.75" customHeight="1" thickBot="1">
      <c r="A25" s="235">
        <v>451</v>
      </c>
      <c r="B25" s="9" t="s">
        <v>329</v>
      </c>
      <c r="C25" s="235" t="s">
        <v>14</v>
      </c>
      <c r="D25" s="10">
        <v>1130</v>
      </c>
      <c r="E25" s="11"/>
      <c r="F25" s="11">
        <v>175</v>
      </c>
      <c r="G25" s="11">
        <f>D25-E25+F25</f>
        <v>1305</v>
      </c>
      <c r="H25" s="35"/>
    </row>
    <row r="26" spans="1:8" ht="12.75" customHeight="1" thickBot="1">
      <c r="A26" s="235">
        <v>451</v>
      </c>
      <c r="B26" s="9" t="s">
        <v>330</v>
      </c>
      <c r="C26" s="235" t="s">
        <v>14</v>
      </c>
      <c r="D26" s="10">
        <v>1130</v>
      </c>
      <c r="E26" s="11"/>
      <c r="F26" s="11">
        <v>175</v>
      </c>
      <c r="G26" s="11">
        <f>D26-E26+F26</f>
        <v>1305</v>
      </c>
      <c r="H26" s="35"/>
    </row>
    <row r="27" spans="1:8" ht="12.75" customHeight="1" thickBot="1">
      <c r="A27" s="235">
        <v>451</v>
      </c>
      <c r="B27" s="9" t="s">
        <v>331</v>
      </c>
      <c r="C27" s="235" t="s">
        <v>14</v>
      </c>
      <c r="D27" s="12">
        <v>1130</v>
      </c>
      <c r="E27" s="12"/>
      <c r="F27" s="12">
        <v>175</v>
      </c>
      <c r="G27" s="11">
        <f>D27-E27+F27</f>
        <v>1305</v>
      </c>
      <c r="H27" s="35"/>
    </row>
    <row r="28" spans="1:8" ht="12.75" customHeight="1" thickTop="1">
      <c r="A28" s="323"/>
      <c r="B28" s="164"/>
      <c r="C28" s="165" t="s">
        <v>9</v>
      </c>
      <c r="D28" s="166">
        <f>SUM(D24:D27)</f>
        <v>4520</v>
      </c>
      <c r="E28" s="166">
        <f>SUM(E24:E27)</f>
        <v>0</v>
      </c>
      <c r="F28" s="166">
        <f>SUM(F24:F27)</f>
        <v>700</v>
      </c>
      <c r="G28" s="166">
        <f>SUM(G24:G27)</f>
        <v>5220</v>
      </c>
      <c r="H28" s="167" t="s">
        <v>36</v>
      </c>
    </row>
    <row r="29" spans="1:8" ht="12.75" customHeight="1">
      <c r="A29" s="217"/>
      <c r="B29" s="218"/>
      <c r="C29" s="70"/>
      <c r="D29" s="217"/>
      <c r="E29" s="217"/>
      <c r="F29" s="219"/>
      <c r="G29" s="219"/>
      <c r="H29" s="220"/>
    </row>
    <row r="30" spans="1:8" ht="12.75" customHeight="1">
      <c r="A30" s="217"/>
      <c r="B30" s="218"/>
      <c r="C30" s="70"/>
      <c r="D30" s="217"/>
      <c r="E30" s="66"/>
      <c r="F30" s="221"/>
      <c r="G30" s="221"/>
      <c r="H30" s="220"/>
    </row>
    <row r="31" spans="1:8" ht="12.75" customHeight="1">
      <c r="A31" s="217"/>
      <c r="B31" s="218"/>
      <c r="C31" s="70"/>
      <c r="D31" s="217"/>
      <c r="E31" s="66"/>
      <c r="F31" s="221"/>
      <c r="G31" s="221"/>
      <c r="H31" s="220"/>
    </row>
    <row r="32" spans="4:8" ht="12.75" customHeight="1">
      <c r="D32" s="119"/>
      <c r="E32" s="222"/>
      <c r="F32" s="223"/>
      <c r="G32" s="223"/>
      <c r="H32" s="220"/>
    </row>
    <row r="33" spans="4:8" ht="12.75" customHeight="1">
      <c r="D33" s="119"/>
      <c r="E33" s="222"/>
      <c r="F33" s="223"/>
      <c r="G33" s="223"/>
      <c r="H33" s="220"/>
    </row>
  </sheetData>
  <sheetProtection/>
  <mergeCells count="8">
    <mergeCell ref="A20:H20"/>
    <mergeCell ref="A21:H21"/>
    <mergeCell ref="A22:H22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5">
      <selection activeCell="C12" sqref="C12:G16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6.00390625" style="113" customWidth="1"/>
    <col min="6" max="6" width="11.28125" style="113" customWidth="1"/>
    <col min="7" max="7" width="15.8515625" style="113" customWidth="1"/>
    <col min="8" max="8" width="41.4218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6.5" customHeight="1">
      <c r="A1" s="344" t="s">
        <v>0</v>
      </c>
      <c r="B1" s="344"/>
      <c r="C1" s="344"/>
      <c r="D1" s="344"/>
      <c r="E1" s="344"/>
      <c r="F1" s="344"/>
      <c r="G1" s="344"/>
      <c r="H1" s="344"/>
    </row>
    <row r="2" spans="1:8" ht="15" customHeight="1">
      <c r="A2" s="344" t="s">
        <v>278</v>
      </c>
      <c r="B2" s="345"/>
      <c r="C2" s="345"/>
      <c r="D2" s="345"/>
      <c r="E2" s="345"/>
      <c r="F2" s="345"/>
      <c r="G2" s="345"/>
      <c r="H2" s="345"/>
    </row>
    <row r="3" spans="1:8" ht="2.25" customHeight="1">
      <c r="A3" s="4"/>
      <c r="B3" s="210"/>
      <c r="C3" s="211"/>
      <c r="D3" s="211"/>
      <c r="E3" s="211"/>
      <c r="F3" s="211"/>
      <c r="G3" s="211"/>
      <c r="H3" s="211"/>
    </row>
    <row r="4" spans="1:8" ht="12.75" customHeight="1">
      <c r="A4" s="344" t="s">
        <v>399</v>
      </c>
      <c r="B4" s="344"/>
      <c r="C4" s="344"/>
      <c r="D4" s="344"/>
      <c r="E4" s="344"/>
      <c r="F4" s="344"/>
      <c r="G4" s="344"/>
      <c r="H4" s="344"/>
    </row>
    <row r="5" spans="1:8" ht="12.75" customHeight="1">
      <c r="A5" s="344" t="s">
        <v>397</v>
      </c>
      <c r="B5" s="344"/>
      <c r="C5" s="344"/>
      <c r="D5" s="344"/>
      <c r="E5" s="344"/>
      <c r="F5" s="344"/>
      <c r="G5" s="344"/>
      <c r="H5" s="344"/>
    </row>
    <row r="6" spans="1:8" ht="15" customHeight="1">
      <c r="A6" s="346" t="s">
        <v>38</v>
      </c>
      <c r="B6" s="346"/>
      <c r="C6" s="346"/>
      <c r="D6" s="346"/>
      <c r="E6" s="346"/>
      <c r="F6" s="346"/>
      <c r="G6" s="346"/>
      <c r="H6" s="346"/>
    </row>
    <row r="7" spans="1:8" ht="33.75" customHeight="1">
      <c r="A7" s="168" t="s">
        <v>35</v>
      </c>
      <c r="B7" s="169" t="s">
        <v>2</v>
      </c>
      <c r="C7" s="168" t="s">
        <v>3</v>
      </c>
      <c r="D7" s="168" t="s">
        <v>4</v>
      </c>
      <c r="E7" s="168" t="s">
        <v>5</v>
      </c>
      <c r="F7" s="168" t="s">
        <v>6</v>
      </c>
      <c r="G7" s="169" t="s">
        <v>7</v>
      </c>
      <c r="H7" s="206" t="s">
        <v>8</v>
      </c>
    </row>
    <row r="8" spans="1:8" ht="40.5" customHeight="1" thickBot="1">
      <c r="A8" s="4">
        <v>441</v>
      </c>
      <c r="B8" s="5" t="s">
        <v>287</v>
      </c>
      <c r="C8" s="157" t="s">
        <v>264</v>
      </c>
      <c r="D8" s="6">
        <v>3475</v>
      </c>
      <c r="E8" s="170"/>
      <c r="F8" s="170">
        <v>90</v>
      </c>
      <c r="G8" s="7">
        <f>D8-E8+F8</f>
        <v>3565</v>
      </c>
      <c r="H8" s="171"/>
    </row>
    <row r="9" spans="1:8" s="255" customFormat="1" ht="40.5" customHeight="1" thickBot="1">
      <c r="A9" s="301">
        <v>441</v>
      </c>
      <c r="B9" s="302" t="s">
        <v>219</v>
      </c>
      <c r="C9" s="301" t="s">
        <v>39</v>
      </c>
      <c r="D9" s="303">
        <v>2840</v>
      </c>
      <c r="E9" s="304"/>
      <c r="F9" s="304">
        <v>111</v>
      </c>
      <c r="G9" s="7">
        <f>D9-E9+F9</f>
        <v>2951</v>
      </c>
      <c r="H9" s="305"/>
    </row>
    <row r="10" spans="1:8" ht="40.5" customHeight="1" thickBot="1">
      <c r="A10" s="4">
        <v>441</v>
      </c>
      <c r="B10" s="5" t="s">
        <v>40</v>
      </c>
      <c r="C10" s="4" t="s">
        <v>41</v>
      </c>
      <c r="D10" s="122">
        <v>1545</v>
      </c>
      <c r="E10" s="122"/>
      <c r="F10" s="122">
        <v>167</v>
      </c>
      <c r="G10" s="7">
        <f>D10-E10+F10</f>
        <v>1712</v>
      </c>
      <c r="H10" s="172"/>
    </row>
    <row r="11" spans="1:8" ht="40.5" customHeight="1" thickTop="1">
      <c r="A11" s="18"/>
      <c r="B11" s="173"/>
      <c r="C11" s="58" t="s">
        <v>9</v>
      </c>
      <c r="D11" s="174">
        <f>SUM(D8:D10)</f>
        <v>7860</v>
      </c>
      <c r="E11" s="174">
        <f>SUM(E8:E10)</f>
        <v>0</v>
      </c>
      <c r="F11" s="174">
        <f>SUM(F8:F10)</f>
        <v>368</v>
      </c>
      <c r="G11" s="174">
        <f>SUM(G8:G10)</f>
        <v>8228</v>
      </c>
      <c r="H11" s="175"/>
    </row>
    <row r="12" spans="1:8" ht="16.5" customHeight="1">
      <c r="A12" s="112"/>
      <c r="B12" s="79"/>
      <c r="C12" s="64"/>
      <c r="D12" s="80"/>
      <c r="E12" s="80"/>
      <c r="F12" s="80"/>
      <c r="G12" s="81"/>
      <c r="H12" s="212"/>
    </row>
    <row r="13" spans="1:8" ht="12.75" customHeight="1">
      <c r="A13" s="1"/>
      <c r="B13" s="78"/>
      <c r="C13" s="155"/>
      <c r="D13" s="82"/>
      <c r="E13" s="82"/>
      <c r="F13" s="82"/>
      <c r="G13" s="82"/>
      <c r="H13" s="57"/>
    </row>
    <row r="14" spans="1:8" ht="12.75" customHeight="1">
      <c r="A14" s="1"/>
      <c r="B14" s="78"/>
      <c r="C14" s="56"/>
      <c r="D14" s="83"/>
      <c r="E14" s="83"/>
      <c r="F14" s="83"/>
      <c r="G14" s="83"/>
      <c r="H14" s="57"/>
    </row>
    <row r="15" spans="1:8" ht="12.75" customHeight="1">
      <c r="A15" s="1"/>
      <c r="B15" s="78"/>
      <c r="C15" s="239"/>
      <c r="D15" s="83"/>
      <c r="E15" s="83"/>
      <c r="F15" s="83"/>
      <c r="G15" s="83"/>
      <c r="H15" s="57"/>
    </row>
    <row r="16" spans="1:8" ht="12.75" customHeight="1">
      <c r="A16" s="1"/>
      <c r="B16" s="240">
        <v>3</v>
      </c>
      <c r="C16" s="56"/>
      <c r="D16" s="77"/>
      <c r="E16" s="77"/>
      <c r="F16" s="77"/>
      <c r="G16" s="77"/>
      <c r="H16" s="57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74"/>
  <sheetViews>
    <sheetView tabSelected="1" view="pageBreakPreview" zoomScale="40" zoomScaleNormal="50" zoomScaleSheetLayoutView="40" zoomScalePageLayoutView="0" workbookViewId="0" topLeftCell="A110">
      <selection activeCell="B56" sqref="B56:B59"/>
    </sheetView>
  </sheetViews>
  <sheetFormatPr defaultColWidth="11.8515625" defaultRowHeight="44.25" customHeight="1"/>
  <cols>
    <col min="1" max="1" width="19.8515625" style="46" customWidth="1"/>
    <col min="2" max="2" width="87.57421875" style="46" bestFit="1" customWidth="1"/>
    <col min="3" max="3" width="44.421875" style="46" customWidth="1"/>
    <col min="4" max="4" width="39.140625" style="46" bestFit="1" customWidth="1"/>
    <col min="5" max="5" width="29.7109375" style="46" customWidth="1"/>
    <col min="6" max="6" width="32.140625" style="46" bestFit="1" customWidth="1"/>
    <col min="7" max="7" width="32.140625" style="46" customWidth="1"/>
    <col min="8" max="8" width="37.57421875" style="46" bestFit="1" customWidth="1"/>
    <col min="9" max="9" width="48.8515625" style="46" customWidth="1"/>
    <col min="10" max="10" width="55.140625" style="46" customWidth="1"/>
    <col min="11" max="16384" width="11.8515625" style="46" customWidth="1"/>
  </cols>
  <sheetData>
    <row r="1" spans="1:10" ht="44.25" customHeight="1">
      <c r="A1" s="363" t="s">
        <v>15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44.25" customHeight="1">
      <c r="A2" s="364" t="s">
        <v>277</v>
      </c>
      <c r="B2" s="364"/>
      <c r="C2" s="364"/>
      <c r="D2" s="364"/>
      <c r="E2" s="364"/>
      <c r="F2" s="364"/>
      <c r="G2" s="364"/>
      <c r="H2" s="364"/>
      <c r="I2" s="365"/>
      <c r="J2" s="365"/>
    </row>
    <row r="3" spans="1:10" ht="6" customHeight="1">
      <c r="A3" s="364"/>
      <c r="B3" s="368"/>
      <c r="C3" s="368"/>
      <c r="D3" s="368"/>
      <c r="E3" s="368"/>
      <c r="F3" s="368"/>
      <c r="G3" s="368"/>
      <c r="H3" s="368"/>
      <c r="I3" s="368"/>
      <c r="J3" s="368"/>
    </row>
    <row r="4" spans="1:10" ht="44.25" customHeight="1">
      <c r="A4" s="364" t="s">
        <v>401</v>
      </c>
      <c r="B4" s="364"/>
      <c r="C4" s="364"/>
      <c r="D4" s="364"/>
      <c r="E4" s="364"/>
      <c r="F4" s="364"/>
      <c r="G4" s="364"/>
      <c r="H4" s="364"/>
      <c r="I4" s="365"/>
      <c r="J4" s="365"/>
    </row>
    <row r="5" spans="1:10" ht="44.25" customHeight="1">
      <c r="A5" s="366" t="s">
        <v>397</v>
      </c>
      <c r="B5" s="366"/>
      <c r="C5" s="366"/>
      <c r="D5" s="366"/>
      <c r="E5" s="366"/>
      <c r="F5" s="366"/>
      <c r="G5" s="366"/>
      <c r="H5" s="366"/>
      <c r="I5" s="367"/>
      <c r="J5" s="367"/>
    </row>
    <row r="6" spans="1:10" ht="55.5" customHeight="1">
      <c r="A6" s="207" t="s">
        <v>360</v>
      </c>
      <c r="B6" s="209" t="s">
        <v>2</v>
      </c>
      <c r="C6" s="209" t="s">
        <v>16</v>
      </c>
      <c r="D6" s="207" t="s">
        <v>4</v>
      </c>
      <c r="E6" s="209" t="s">
        <v>5</v>
      </c>
      <c r="F6" s="209" t="s">
        <v>6</v>
      </c>
      <c r="G6" s="207" t="s">
        <v>325</v>
      </c>
      <c r="H6" s="209" t="s">
        <v>17</v>
      </c>
      <c r="I6" s="369" t="s">
        <v>8</v>
      </c>
      <c r="J6" s="369"/>
    </row>
    <row r="7" spans="1:10" s="178" customFormat="1" ht="132.75" customHeight="1" thickBot="1">
      <c r="A7" s="44">
        <v>113</v>
      </c>
      <c r="B7" s="178" t="s">
        <v>37</v>
      </c>
      <c r="C7" s="177" t="s">
        <v>11</v>
      </c>
      <c r="D7" s="176">
        <v>7300</v>
      </c>
      <c r="E7" s="176">
        <v>400</v>
      </c>
      <c r="F7" s="176"/>
      <c r="G7" s="176"/>
      <c r="H7" s="176">
        <f>D7-E7+F7+G7</f>
        <v>6900</v>
      </c>
      <c r="I7" s="370"/>
      <c r="J7" s="370"/>
    </row>
    <row r="8" spans="1:10" s="178" customFormat="1" ht="132.75" customHeight="1" thickBot="1">
      <c r="A8" s="44">
        <v>113</v>
      </c>
      <c r="B8" s="208" t="s">
        <v>25</v>
      </c>
      <c r="C8" s="177" t="s">
        <v>10</v>
      </c>
      <c r="D8" s="176">
        <v>3320</v>
      </c>
      <c r="E8" s="176"/>
      <c r="F8" s="176">
        <v>90</v>
      </c>
      <c r="G8" s="176"/>
      <c r="H8" s="176">
        <f>D8-E8+F8+G8</f>
        <v>3410</v>
      </c>
      <c r="I8" s="372"/>
      <c r="J8" s="372"/>
    </row>
    <row r="9" spans="1:10" s="178" customFormat="1" ht="132.75" customHeight="1" thickBot="1">
      <c r="A9" s="44">
        <v>113</v>
      </c>
      <c r="B9" s="231" t="s">
        <v>298</v>
      </c>
      <c r="C9" s="177" t="s">
        <v>47</v>
      </c>
      <c r="D9" s="176">
        <v>1149</v>
      </c>
      <c r="E9" s="176"/>
      <c r="F9" s="176">
        <v>175</v>
      </c>
      <c r="G9" s="176"/>
      <c r="H9" s="176">
        <f>D9-E9+F9+G9</f>
        <v>1324</v>
      </c>
      <c r="I9" s="373"/>
      <c r="J9" s="373"/>
    </row>
    <row r="10" spans="1:10" s="178" customFormat="1" ht="132.75" customHeight="1" thickBot="1">
      <c r="A10" s="44">
        <v>113</v>
      </c>
      <c r="C10" s="177" t="s">
        <v>18</v>
      </c>
      <c r="D10" s="176">
        <v>5209</v>
      </c>
      <c r="E10" s="176">
        <v>335</v>
      </c>
      <c r="F10" s="247"/>
      <c r="G10" s="176">
        <v>280</v>
      </c>
      <c r="H10" s="176">
        <f>D10-E10+F10+G10</f>
        <v>5154</v>
      </c>
      <c r="I10" s="371"/>
      <c r="J10" s="371"/>
    </row>
    <row r="11" spans="1:10" s="178" customFormat="1" ht="132.75" customHeight="1" thickBot="1">
      <c r="A11" s="248">
        <v>113</v>
      </c>
      <c r="B11" s="225"/>
      <c r="C11" s="249" t="s">
        <v>18</v>
      </c>
      <c r="D11" s="250">
        <v>5209</v>
      </c>
      <c r="E11" s="250">
        <v>335</v>
      </c>
      <c r="F11" s="250"/>
      <c r="G11" s="250">
        <v>280</v>
      </c>
      <c r="H11" s="176">
        <f>D11-E11+F11+G11</f>
        <v>5154</v>
      </c>
      <c r="I11" s="373"/>
      <c r="J11" s="373"/>
    </row>
    <row r="12" spans="1:10" s="178" customFormat="1" ht="132.75" customHeight="1" thickBot="1" thickTop="1">
      <c r="A12" s="44">
        <v>5</v>
      </c>
      <c r="B12" s="208"/>
      <c r="C12" s="177" t="s">
        <v>9</v>
      </c>
      <c r="D12" s="234">
        <f>SUM(D7:D11)</f>
        <v>22187</v>
      </c>
      <c r="E12" s="234">
        <f>SUM(E7:E11)</f>
        <v>1070</v>
      </c>
      <c r="F12" s="234">
        <f>SUM(F7:F11)</f>
        <v>265</v>
      </c>
      <c r="G12" s="234">
        <f>SUM(G7:G11)</f>
        <v>560</v>
      </c>
      <c r="H12" s="234">
        <f>SUM(H7:H11)</f>
        <v>21942</v>
      </c>
      <c r="I12" s="371"/>
      <c r="J12" s="371"/>
    </row>
    <row r="13" spans="1:10" ht="44.25" customHeight="1" thickTop="1">
      <c r="A13" s="363" t="s">
        <v>15</v>
      </c>
      <c r="B13" s="363"/>
      <c r="C13" s="363"/>
      <c r="D13" s="363"/>
      <c r="E13" s="363"/>
      <c r="F13" s="363"/>
      <c r="G13" s="363"/>
      <c r="H13" s="363"/>
      <c r="I13" s="363"/>
      <c r="J13" s="363"/>
    </row>
    <row r="14" spans="1:10" ht="44.25" customHeight="1">
      <c r="A14" s="364" t="s">
        <v>277</v>
      </c>
      <c r="B14" s="364"/>
      <c r="C14" s="364"/>
      <c r="D14" s="364"/>
      <c r="E14" s="364"/>
      <c r="F14" s="364"/>
      <c r="G14" s="364"/>
      <c r="H14" s="364"/>
      <c r="I14" s="365"/>
      <c r="J14" s="365"/>
    </row>
    <row r="15" spans="1:10" ht="6" customHeight="1">
      <c r="A15" s="364"/>
      <c r="B15" s="368"/>
      <c r="C15" s="368"/>
      <c r="D15" s="368"/>
      <c r="E15" s="368"/>
      <c r="F15" s="368"/>
      <c r="G15" s="368"/>
      <c r="H15" s="368"/>
      <c r="I15" s="368"/>
      <c r="J15" s="368"/>
    </row>
    <row r="16" spans="1:10" ht="44.25" customHeight="1">
      <c r="A16" s="364" t="str">
        <f>A4</f>
        <v>SEGURIDAD PUBLICA  NOMINA   CORRESPONDIENTE A LA SEGUNDA QUINCENA</v>
      </c>
      <c r="B16" s="364"/>
      <c r="C16" s="364"/>
      <c r="D16" s="364"/>
      <c r="E16" s="364"/>
      <c r="F16" s="364"/>
      <c r="G16" s="364"/>
      <c r="H16" s="364"/>
      <c r="I16" s="365"/>
      <c r="J16" s="365"/>
    </row>
    <row r="17" spans="1:10" ht="44.25" customHeight="1">
      <c r="A17" s="366" t="str">
        <f>A5</f>
        <v>DEL MES DE NOVIEMBRE DEL 2014</v>
      </c>
      <c r="B17" s="366"/>
      <c r="C17" s="366"/>
      <c r="D17" s="366"/>
      <c r="E17" s="366"/>
      <c r="F17" s="366"/>
      <c r="G17" s="366"/>
      <c r="H17" s="366"/>
      <c r="I17" s="367"/>
      <c r="J17" s="367"/>
    </row>
    <row r="18" spans="1:10" ht="57" customHeight="1">
      <c r="A18" s="207" t="str">
        <f>A6</f>
        <v>O.G.</v>
      </c>
      <c r="B18" s="207" t="str">
        <f>B6</f>
        <v>NOMBRE</v>
      </c>
      <c r="C18" s="207" t="str">
        <f>C6</f>
        <v>CARGO </v>
      </c>
      <c r="D18" s="207" t="str">
        <f>D6</f>
        <v>SUELDO</v>
      </c>
      <c r="E18" s="207" t="str">
        <f>E6</f>
        <v>RETENCION</v>
      </c>
      <c r="F18" s="207" t="str">
        <f>F6</f>
        <v>S.E.</v>
      </c>
      <c r="G18" s="207" t="str">
        <f>G6</f>
        <v>APOYO ALIMENTOS</v>
      </c>
      <c r="H18" s="207" t="str">
        <f>H6</f>
        <v>PAGADO</v>
      </c>
      <c r="I18" s="374" t="str">
        <f>I6</f>
        <v>FIRMA</v>
      </c>
      <c r="J18" s="375"/>
    </row>
    <row r="19" spans="1:10" s="178" customFormat="1" ht="113.25" customHeight="1" thickBot="1">
      <c r="A19" s="44">
        <v>113</v>
      </c>
      <c r="B19" s="208"/>
      <c r="C19" s="177" t="s">
        <v>19</v>
      </c>
      <c r="D19" s="196">
        <v>4546</v>
      </c>
      <c r="E19" s="176">
        <v>200</v>
      </c>
      <c r="F19" s="176"/>
      <c r="G19" s="176">
        <v>175</v>
      </c>
      <c r="H19" s="176">
        <f>D19-E19+F19+G19</f>
        <v>4521</v>
      </c>
      <c r="I19" s="370"/>
      <c r="J19" s="370"/>
    </row>
    <row r="20" spans="1:10" s="178" customFormat="1" ht="132.75" customHeight="1" thickBot="1">
      <c r="A20" s="44">
        <v>113</v>
      </c>
      <c r="B20" s="208"/>
      <c r="C20" s="177" t="s">
        <v>19</v>
      </c>
      <c r="D20" s="176">
        <v>4546</v>
      </c>
      <c r="E20" s="176">
        <v>200</v>
      </c>
      <c r="F20" s="224"/>
      <c r="G20" s="176">
        <v>175</v>
      </c>
      <c r="H20" s="176">
        <f aca="true" t="shared" si="0" ref="H20:H25">D20-E20+F20+G20</f>
        <v>4521</v>
      </c>
      <c r="I20" s="372"/>
      <c r="J20" s="372"/>
    </row>
    <row r="21" spans="1:10" s="178" customFormat="1" ht="132.75" customHeight="1" thickBot="1">
      <c r="A21" s="44">
        <v>113</v>
      </c>
      <c r="B21" s="208"/>
      <c r="C21" s="177" t="s">
        <v>19</v>
      </c>
      <c r="D21" s="176">
        <v>4546</v>
      </c>
      <c r="E21" s="176">
        <v>200</v>
      </c>
      <c r="F21" s="176"/>
      <c r="G21" s="176">
        <v>175</v>
      </c>
      <c r="H21" s="176">
        <f t="shared" si="0"/>
        <v>4521</v>
      </c>
      <c r="I21" s="372"/>
      <c r="J21" s="372"/>
    </row>
    <row r="22" spans="1:10" s="178" customFormat="1" ht="132.75" customHeight="1" thickBot="1">
      <c r="A22" s="44">
        <v>113</v>
      </c>
      <c r="C22" s="177" t="s">
        <v>19</v>
      </c>
      <c r="D22" s="176">
        <v>4546</v>
      </c>
      <c r="E22" s="176">
        <v>200</v>
      </c>
      <c r="F22" s="208"/>
      <c r="G22" s="176">
        <v>175</v>
      </c>
      <c r="H22" s="176">
        <f t="shared" si="0"/>
        <v>4521</v>
      </c>
      <c r="I22" s="372"/>
      <c r="J22" s="372"/>
    </row>
    <row r="23" spans="1:10" s="178" customFormat="1" ht="132.75" customHeight="1" thickBot="1">
      <c r="A23" s="44">
        <v>113</v>
      </c>
      <c r="B23" s="225"/>
      <c r="C23" s="177" t="s">
        <v>19</v>
      </c>
      <c r="D23" s="176">
        <v>4546</v>
      </c>
      <c r="E23" s="176">
        <v>200</v>
      </c>
      <c r="F23" s="176"/>
      <c r="G23" s="176">
        <v>175</v>
      </c>
      <c r="H23" s="176">
        <f t="shared" si="0"/>
        <v>4521</v>
      </c>
      <c r="I23" s="372"/>
      <c r="J23" s="372"/>
    </row>
    <row r="24" spans="1:10" s="178" customFormat="1" ht="132.75" customHeight="1" thickBot="1">
      <c r="A24" s="44">
        <v>113</v>
      </c>
      <c r="B24" s="225"/>
      <c r="C24" s="177" t="s">
        <v>19</v>
      </c>
      <c r="D24" s="176">
        <v>4546</v>
      </c>
      <c r="E24" s="176">
        <v>200</v>
      </c>
      <c r="F24" s="176"/>
      <c r="G24" s="176">
        <v>175</v>
      </c>
      <c r="H24" s="176">
        <f t="shared" si="0"/>
        <v>4521</v>
      </c>
      <c r="I24" s="373"/>
      <c r="J24" s="373"/>
    </row>
    <row r="25" spans="1:10" s="178" customFormat="1" ht="132.75" customHeight="1" thickBot="1">
      <c r="A25" s="248">
        <v>113</v>
      </c>
      <c r="B25" s="225"/>
      <c r="C25" s="249" t="s">
        <v>19</v>
      </c>
      <c r="D25" s="250">
        <v>4546</v>
      </c>
      <c r="E25" s="250">
        <v>200</v>
      </c>
      <c r="F25" s="250"/>
      <c r="G25" s="250">
        <v>175</v>
      </c>
      <c r="H25" s="176">
        <f t="shared" si="0"/>
        <v>4521</v>
      </c>
      <c r="I25" s="348"/>
      <c r="J25" s="348"/>
    </row>
    <row r="26" spans="1:10" s="178" customFormat="1" ht="132.75" customHeight="1" thickTop="1">
      <c r="A26" s="248">
        <v>7</v>
      </c>
      <c r="B26" s="225"/>
      <c r="C26" s="249" t="s">
        <v>9</v>
      </c>
      <c r="D26" s="256">
        <f>SUM(D19:D25)</f>
        <v>31822</v>
      </c>
      <c r="E26" s="256">
        <f>SUM(E19:E25)</f>
        <v>1400</v>
      </c>
      <c r="F26" s="256">
        <f>SUM(F19:F25)</f>
        <v>0</v>
      </c>
      <c r="G26" s="256">
        <f>SUM(G19:G25)</f>
        <v>1225</v>
      </c>
      <c r="H26" s="256">
        <f>SUM(H19:H25)</f>
        <v>31647</v>
      </c>
      <c r="I26" s="376"/>
      <c r="J26" s="376"/>
    </row>
    <row r="27" spans="1:10" ht="44.25" customHeight="1">
      <c r="A27" s="351" t="s">
        <v>15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44.25" customHeight="1">
      <c r="A28" s="349" t="s">
        <v>277</v>
      </c>
      <c r="B28" s="349"/>
      <c r="C28" s="349"/>
      <c r="D28" s="349"/>
      <c r="E28" s="349"/>
      <c r="F28" s="349"/>
      <c r="G28" s="349"/>
      <c r="H28" s="349"/>
      <c r="I28" s="350"/>
      <c r="J28" s="350"/>
    </row>
    <row r="29" spans="1:10" ht="6" customHeight="1">
      <c r="A29" s="349"/>
      <c r="B29" s="355"/>
      <c r="C29" s="355"/>
      <c r="D29" s="355"/>
      <c r="E29" s="355"/>
      <c r="F29" s="355"/>
      <c r="G29" s="355"/>
      <c r="H29" s="355"/>
      <c r="I29" s="355"/>
      <c r="J29" s="355"/>
    </row>
    <row r="30" spans="1:10" ht="44.25" customHeight="1">
      <c r="A30" s="349" t="str">
        <f>A4</f>
        <v>SEGURIDAD PUBLICA  NOMINA   CORRESPONDIENTE A LA SEGUNDA QUINCENA</v>
      </c>
      <c r="B30" s="349"/>
      <c r="C30" s="349"/>
      <c r="D30" s="349"/>
      <c r="E30" s="349"/>
      <c r="F30" s="349"/>
      <c r="G30" s="349"/>
      <c r="H30" s="349"/>
      <c r="I30" s="350"/>
      <c r="J30" s="350"/>
    </row>
    <row r="31" spans="1:10" ht="44.25" customHeight="1">
      <c r="A31" s="352" t="str">
        <f>A5</f>
        <v>DEL MES DE NOVIEMBRE DEL 2014</v>
      </c>
      <c r="B31" s="352"/>
      <c r="C31" s="352"/>
      <c r="D31" s="352"/>
      <c r="E31" s="352"/>
      <c r="F31" s="352"/>
      <c r="G31" s="352"/>
      <c r="H31" s="352"/>
      <c r="I31" s="353"/>
      <c r="J31" s="353"/>
    </row>
    <row r="32" spans="1:10" ht="68.25" customHeight="1">
      <c r="A32" s="257" t="str">
        <f>A6</f>
        <v>O.G.</v>
      </c>
      <c r="B32" s="257" t="str">
        <f>B6</f>
        <v>NOMBRE</v>
      </c>
      <c r="C32" s="257" t="str">
        <f>C6</f>
        <v>CARGO </v>
      </c>
      <c r="D32" s="257" t="str">
        <f>D6</f>
        <v>SUELDO</v>
      </c>
      <c r="E32" s="257" t="str">
        <f>E6</f>
        <v>RETENCION</v>
      </c>
      <c r="F32" s="257" t="str">
        <f>F6</f>
        <v>S.E.</v>
      </c>
      <c r="G32" s="257" t="str">
        <f>G6</f>
        <v>APOYO ALIMENTOS</v>
      </c>
      <c r="H32" s="257" t="str">
        <f>H6</f>
        <v>PAGADO</v>
      </c>
      <c r="I32" s="354" t="str">
        <f>I6</f>
        <v>FIRMA</v>
      </c>
      <c r="J32" s="354"/>
    </row>
    <row r="33" spans="1:10" s="178" customFormat="1" ht="132.75" customHeight="1" thickBot="1">
      <c r="A33" s="248">
        <v>113</v>
      </c>
      <c r="B33" s="251"/>
      <c r="C33" s="249" t="s">
        <v>20</v>
      </c>
      <c r="D33" s="252">
        <v>4255</v>
      </c>
      <c r="E33" s="252">
        <v>167</v>
      </c>
      <c r="F33" s="252"/>
      <c r="G33" s="252">
        <v>153</v>
      </c>
      <c r="H33" s="252">
        <f>D33-E33+F33+G33</f>
        <v>4241</v>
      </c>
      <c r="I33" s="359"/>
      <c r="J33" s="359"/>
    </row>
    <row r="34" spans="1:10" s="178" customFormat="1" ht="132.75" customHeight="1" thickBot="1">
      <c r="A34" s="248">
        <v>113</v>
      </c>
      <c r="B34" s="237"/>
      <c r="C34" s="249" t="s">
        <v>20</v>
      </c>
      <c r="D34" s="252">
        <v>4255</v>
      </c>
      <c r="E34" s="252">
        <v>167</v>
      </c>
      <c r="F34" s="252"/>
      <c r="G34" s="252">
        <v>153</v>
      </c>
      <c r="H34" s="252">
        <f>D34-E34+F34+G34</f>
        <v>4241</v>
      </c>
      <c r="I34" s="359"/>
      <c r="J34" s="359"/>
    </row>
    <row r="35" spans="1:10" s="178" customFormat="1" ht="132.75" customHeight="1" thickBot="1">
      <c r="A35" s="248">
        <v>113</v>
      </c>
      <c r="B35" s="225"/>
      <c r="C35" s="249" t="s">
        <v>20</v>
      </c>
      <c r="D35" s="252">
        <v>4255</v>
      </c>
      <c r="E35" s="252">
        <v>167</v>
      </c>
      <c r="F35" s="252"/>
      <c r="G35" s="252">
        <v>153</v>
      </c>
      <c r="H35" s="252">
        <f>D35-E35+F35+G35</f>
        <v>4241</v>
      </c>
      <c r="I35" s="359"/>
      <c r="J35" s="359"/>
    </row>
    <row r="36" spans="1:10" s="178" customFormat="1" ht="132.75" customHeight="1" thickBot="1">
      <c r="A36" s="248">
        <v>113</v>
      </c>
      <c r="B36" s="237"/>
      <c r="C36" s="259" t="s">
        <v>20</v>
      </c>
      <c r="D36" s="250">
        <v>4255</v>
      </c>
      <c r="E36" s="250">
        <v>167</v>
      </c>
      <c r="F36" s="250"/>
      <c r="G36" s="250">
        <v>153</v>
      </c>
      <c r="H36" s="252">
        <f>D36-E36+F36+G36</f>
        <v>4241</v>
      </c>
      <c r="I36" s="359"/>
      <c r="J36" s="359"/>
    </row>
    <row r="37" spans="1:10" s="178" customFormat="1" ht="132.75" customHeight="1" thickBot="1" thickTop="1">
      <c r="A37" s="248">
        <v>4</v>
      </c>
      <c r="B37" s="225"/>
      <c r="C37" s="249" t="s">
        <v>9</v>
      </c>
      <c r="D37" s="260">
        <f>SUM(D33:D36)</f>
        <v>17020</v>
      </c>
      <c r="E37" s="260">
        <f>SUM(E33:E36)</f>
        <v>668</v>
      </c>
      <c r="F37" s="260">
        <f>SUM(F33:F36)</f>
        <v>0</v>
      </c>
      <c r="G37" s="260">
        <f>SUM(G33:G36)</f>
        <v>612</v>
      </c>
      <c r="H37" s="260">
        <f>SUM(H33:H36)</f>
        <v>16964</v>
      </c>
      <c r="I37" s="362"/>
      <c r="J37" s="362"/>
    </row>
    <row r="38" spans="1:10" ht="44.25" customHeight="1" thickTop="1">
      <c r="A38" s="351" t="s">
        <v>15</v>
      </c>
      <c r="B38" s="351"/>
      <c r="C38" s="351"/>
      <c r="D38" s="351"/>
      <c r="E38" s="351"/>
      <c r="F38" s="351"/>
      <c r="G38" s="351"/>
      <c r="H38" s="351"/>
      <c r="I38" s="351"/>
      <c r="J38" s="351"/>
    </row>
    <row r="39" spans="1:10" ht="44.25" customHeight="1">
      <c r="A39" s="349" t="s">
        <v>277</v>
      </c>
      <c r="B39" s="349"/>
      <c r="C39" s="349"/>
      <c r="D39" s="349"/>
      <c r="E39" s="349"/>
      <c r="F39" s="349"/>
      <c r="G39" s="349"/>
      <c r="H39" s="349"/>
      <c r="I39" s="350"/>
      <c r="J39" s="350"/>
    </row>
    <row r="40" spans="1:10" ht="6" customHeight="1">
      <c r="A40" s="349"/>
      <c r="B40" s="355"/>
      <c r="C40" s="355"/>
      <c r="D40" s="355"/>
      <c r="E40" s="355"/>
      <c r="F40" s="355"/>
      <c r="G40" s="355"/>
      <c r="H40" s="355"/>
      <c r="I40" s="355"/>
      <c r="J40" s="355"/>
    </row>
    <row r="41" spans="1:10" ht="44.25" customHeight="1">
      <c r="A41" s="349" t="str">
        <f>A4</f>
        <v>SEGURIDAD PUBLICA  NOMINA   CORRESPONDIENTE A LA SEGUNDA QUINCENA</v>
      </c>
      <c r="B41" s="349"/>
      <c r="C41" s="349"/>
      <c r="D41" s="349"/>
      <c r="E41" s="349"/>
      <c r="F41" s="349"/>
      <c r="G41" s="349"/>
      <c r="H41" s="349"/>
      <c r="I41" s="350"/>
      <c r="J41" s="350"/>
    </row>
    <row r="42" spans="1:10" ht="44.25" customHeight="1">
      <c r="A42" s="349" t="str">
        <f>A5</f>
        <v>DEL MES DE NOVIEMBRE DEL 2014</v>
      </c>
      <c r="B42" s="349"/>
      <c r="C42" s="349"/>
      <c r="D42" s="349"/>
      <c r="E42" s="349"/>
      <c r="F42" s="349"/>
      <c r="G42" s="349"/>
      <c r="H42" s="349"/>
      <c r="I42" s="361"/>
      <c r="J42" s="361"/>
    </row>
    <row r="43" spans="1:10" ht="58.5" customHeight="1">
      <c r="A43" s="257" t="str">
        <f>A6</f>
        <v>O.G.</v>
      </c>
      <c r="B43" s="257" t="str">
        <f>B6</f>
        <v>NOMBRE</v>
      </c>
      <c r="C43" s="257" t="str">
        <f>C6</f>
        <v>CARGO </v>
      </c>
      <c r="D43" s="257" t="str">
        <f>D6</f>
        <v>SUELDO</v>
      </c>
      <c r="E43" s="257" t="str">
        <f>E6</f>
        <v>RETENCION</v>
      </c>
      <c r="F43" s="257" t="str">
        <f>F6</f>
        <v>S.E.</v>
      </c>
      <c r="G43" s="257" t="str">
        <f>G6</f>
        <v>APOYO ALIMENTOS</v>
      </c>
      <c r="H43" s="257" t="str">
        <f>H6</f>
        <v>PAGADO</v>
      </c>
      <c r="I43" s="354" t="str">
        <f>I6</f>
        <v>FIRMA</v>
      </c>
      <c r="J43" s="354"/>
    </row>
    <row r="44" spans="1:10" s="178" customFormat="1" ht="132.75" customHeight="1" thickBot="1">
      <c r="A44" s="248">
        <v>113</v>
      </c>
      <c r="B44" s="225"/>
      <c r="C44" s="249" t="s">
        <v>20</v>
      </c>
      <c r="D44" s="252">
        <v>4255</v>
      </c>
      <c r="E44" s="252">
        <v>167</v>
      </c>
      <c r="F44" s="252"/>
      <c r="G44" s="252">
        <v>153</v>
      </c>
      <c r="H44" s="252">
        <f>D44-E44+F44+G44</f>
        <v>4241</v>
      </c>
      <c r="I44" s="359"/>
      <c r="J44" s="359"/>
    </row>
    <row r="45" spans="1:10" s="178" customFormat="1" ht="132.75" customHeight="1" thickBot="1">
      <c r="A45" s="248">
        <v>113</v>
      </c>
      <c r="B45" s="237"/>
      <c r="C45" s="259" t="s">
        <v>20</v>
      </c>
      <c r="D45" s="252">
        <v>4255</v>
      </c>
      <c r="E45" s="252">
        <v>167</v>
      </c>
      <c r="F45" s="252"/>
      <c r="G45" s="252">
        <v>153</v>
      </c>
      <c r="H45" s="252">
        <f>D45-E45+F45+G45</f>
        <v>4241</v>
      </c>
      <c r="I45" s="359"/>
      <c r="J45" s="359"/>
    </row>
    <row r="46" spans="1:10" s="178" customFormat="1" ht="132.75" customHeight="1" thickBot="1">
      <c r="A46" s="248">
        <v>113</v>
      </c>
      <c r="B46" s="237"/>
      <c r="C46" s="259" t="s">
        <v>20</v>
      </c>
      <c r="D46" s="252">
        <v>4255</v>
      </c>
      <c r="E46" s="252">
        <v>167</v>
      </c>
      <c r="F46" s="252"/>
      <c r="G46" s="252">
        <v>153</v>
      </c>
      <c r="H46" s="252">
        <f>D46-E46+F46+G46</f>
        <v>4241</v>
      </c>
      <c r="I46" s="348"/>
      <c r="J46" s="348"/>
    </row>
    <row r="47" spans="1:10" s="178" customFormat="1" ht="132.75" customHeight="1" thickBot="1">
      <c r="A47" s="248">
        <v>113</v>
      </c>
      <c r="B47" s="237"/>
      <c r="C47" s="259" t="s">
        <v>20</v>
      </c>
      <c r="D47" s="252">
        <v>4255</v>
      </c>
      <c r="E47" s="252">
        <v>167</v>
      </c>
      <c r="F47" s="252"/>
      <c r="G47" s="252">
        <v>153</v>
      </c>
      <c r="H47" s="252">
        <f>D47-E47+F47+G47</f>
        <v>4241</v>
      </c>
      <c r="I47" s="359"/>
      <c r="J47" s="359"/>
    </row>
    <row r="48" spans="1:10" s="178" customFormat="1" ht="133.5" customHeight="1" thickBot="1">
      <c r="A48" s="248">
        <v>113</v>
      </c>
      <c r="B48" s="225"/>
      <c r="C48" s="249" t="s">
        <v>20</v>
      </c>
      <c r="D48" s="250">
        <v>4255</v>
      </c>
      <c r="E48" s="250">
        <v>167</v>
      </c>
      <c r="F48" s="250"/>
      <c r="G48" s="250">
        <v>153</v>
      </c>
      <c r="H48" s="252">
        <f>D48-E48+F48+G48</f>
        <v>4241</v>
      </c>
      <c r="I48" s="360"/>
      <c r="J48" s="360"/>
    </row>
    <row r="49" spans="1:10" s="178" customFormat="1" ht="130.5" customHeight="1" thickTop="1">
      <c r="A49" s="248">
        <v>5</v>
      </c>
      <c r="B49" s="225"/>
      <c r="C49" s="249" t="s">
        <v>9</v>
      </c>
      <c r="D49" s="256">
        <f>SUM(D44:D48)</f>
        <v>21275</v>
      </c>
      <c r="E49" s="256">
        <f>SUM(E44:E48)</f>
        <v>835</v>
      </c>
      <c r="F49" s="256">
        <f>SUM(F44:F48)</f>
        <v>0</v>
      </c>
      <c r="G49" s="256">
        <f>SUM(G44:G48)</f>
        <v>765</v>
      </c>
      <c r="H49" s="256">
        <f>SUM(H44:H48)</f>
        <v>21205</v>
      </c>
      <c r="I49" s="362"/>
      <c r="J49" s="362"/>
    </row>
    <row r="50" spans="1:10" s="178" customFormat="1" ht="43.5" customHeight="1">
      <c r="A50" s="351" t="s">
        <v>15</v>
      </c>
      <c r="B50" s="351"/>
      <c r="C50" s="351"/>
      <c r="D50" s="351"/>
      <c r="E50" s="351"/>
      <c r="F50" s="351"/>
      <c r="G50" s="351"/>
      <c r="H50" s="351"/>
      <c r="I50" s="351"/>
      <c r="J50" s="351"/>
    </row>
    <row r="51" spans="1:10" s="178" customFormat="1" ht="43.5" customHeight="1">
      <c r="A51" s="349" t="s">
        <v>277</v>
      </c>
      <c r="B51" s="349"/>
      <c r="C51" s="349"/>
      <c r="D51" s="349"/>
      <c r="E51" s="349"/>
      <c r="F51" s="349"/>
      <c r="G51" s="349"/>
      <c r="H51" s="349"/>
      <c r="I51" s="350"/>
      <c r="J51" s="350"/>
    </row>
    <row r="52" spans="1:10" s="178" customFormat="1" ht="3" customHeight="1">
      <c r="A52" s="349"/>
      <c r="B52" s="355"/>
      <c r="C52" s="355"/>
      <c r="D52" s="355"/>
      <c r="E52" s="355"/>
      <c r="F52" s="355"/>
      <c r="G52" s="355"/>
      <c r="H52" s="355"/>
      <c r="I52" s="355"/>
      <c r="J52" s="355"/>
    </row>
    <row r="53" spans="1:10" s="178" customFormat="1" ht="45.75" customHeight="1">
      <c r="A53" s="349" t="str">
        <f>A4</f>
        <v>SEGURIDAD PUBLICA  NOMINA   CORRESPONDIENTE A LA SEGUNDA QUINCENA</v>
      </c>
      <c r="B53" s="349"/>
      <c r="C53" s="349"/>
      <c r="D53" s="349"/>
      <c r="E53" s="349"/>
      <c r="F53" s="349"/>
      <c r="G53" s="349"/>
      <c r="H53" s="349"/>
      <c r="I53" s="349"/>
      <c r="J53" s="349"/>
    </row>
    <row r="54" spans="1:10" s="178" customFormat="1" ht="45.75" customHeight="1">
      <c r="A54" s="352" t="str">
        <f>A5</f>
        <v>DEL MES DE NOVIEMBRE DEL 2014</v>
      </c>
      <c r="B54" s="352"/>
      <c r="C54" s="352"/>
      <c r="D54" s="352"/>
      <c r="E54" s="352"/>
      <c r="F54" s="352"/>
      <c r="G54" s="352"/>
      <c r="H54" s="352"/>
      <c r="I54" s="352"/>
      <c r="J54" s="352"/>
    </row>
    <row r="55" spans="1:10" s="178" customFormat="1" ht="60" customHeight="1">
      <c r="A55" s="257" t="str">
        <f aca="true" t="shared" si="1" ref="A55:I55">A43</f>
        <v>O.G.</v>
      </c>
      <c r="B55" s="257" t="str">
        <f t="shared" si="1"/>
        <v>NOMBRE</v>
      </c>
      <c r="C55" s="257" t="str">
        <f t="shared" si="1"/>
        <v>CARGO </v>
      </c>
      <c r="D55" s="257" t="str">
        <f t="shared" si="1"/>
        <v>SUELDO</v>
      </c>
      <c r="E55" s="257" t="str">
        <f t="shared" si="1"/>
        <v>RETENCION</v>
      </c>
      <c r="F55" s="257" t="str">
        <f t="shared" si="1"/>
        <v>S.E.</v>
      </c>
      <c r="G55" s="257" t="str">
        <f t="shared" si="1"/>
        <v>APOYO ALIMENTOS</v>
      </c>
      <c r="H55" s="257" t="str">
        <f t="shared" si="1"/>
        <v>PAGADO</v>
      </c>
      <c r="I55" s="354" t="str">
        <f t="shared" si="1"/>
        <v>FIRMA</v>
      </c>
      <c r="J55" s="354"/>
    </row>
    <row r="56" spans="1:10" s="178" customFormat="1" ht="132.75" customHeight="1" thickBot="1">
      <c r="A56" s="248">
        <v>113</v>
      </c>
      <c r="B56" s="225"/>
      <c r="C56" s="249" t="s">
        <v>20</v>
      </c>
      <c r="D56" s="258">
        <v>4255</v>
      </c>
      <c r="E56" s="258">
        <v>167</v>
      </c>
      <c r="F56" s="258"/>
      <c r="G56" s="258">
        <v>153</v>
      </c>
      <c r="H56" s="252">
        <f>D56-E56+F56+G56</f>
        <v>4241</v>
      </c>
      <c r="I56" s="359"/>
      <c r="J56" s="359"/>
    </row>
    <row r="57" spans="1:10" s="178" customFormat="1" ht="132.75" customHeight="1" thickBot="1">
      <c r="A57" s="248">
        <v>113</v>
      </c>
      <c r="B57" s="262"/>
      <c r="C57" s="249" t="s">
        <v>20</v>
      </c>
      <c r="D57" s="252">
        <v>4255</v>
      </c>
      <c r="E57" s="252">
        <v>167</v>
      </c>
      <c r="F57" s="252"/>
      <c r="G57" s="252">
        <v>153</v>
      </c>
      <c r="H57" s="252">
        <f>D57-E57+F57+G57</f>
        <v>4241</v>
      </c>
      <c r="I57" s="359"/>
      <c r="J57" s="359"/>
    </row>
    <row r="58" spans="1:10" s="178" customFormat="1" ht="132.75" customHeight="1" thickBot="1">
      <c r="A58" s="248">
        <v>113</v>
      </c>
      <c r="B58" s="237"/>
      <c r="C58" s="259" t="s">
        <v>20</v>
      </c>
      <c r="D58" s="252">
        <v>4255</v>
      </c>
      <c r="E58" s="252">
        <v>167</v>
      </c>
      <c r="F58" s="252"/>
      <c r="G58" s="252">
        <v>153</v>
      </c>
      <c r="H58" s="252">
        <f>D58-E58+F58+G58</f>
        <v>4241</v>
      </c>
      <c r="I58" s="348"/>
      <c r="J58" s="348"/>
    </row>
    <row r="59" spans="1:10" s="178" customFormat="1" ht="132.75" customHeight="1" thickBot="1">
      <c r="A59" s="248">
        <v>113</v>
      </c>
      <c r="B59" s="237"/>
      <c r="C59" s="259" t="s">
        <v>20</v>
      </c>
      <c r="D59" s="250">
        <v>4255</v>
      </c>
      <c r="E59" s="250">
        <v>167</v>
      </c>
      <c r="F59" s="250"/>
      <c r="G59" s="250">
        <v>153</v>
      </c>
      <c r="H59" s="252">
        <f>D59-E59+F59+G59</f>
        <v>4241</v>
      </c>
      <c r="I59" s="348"/>
      <c r="J59" s="348"/>
    </row>
    <row r="60" spans="1:10" s="178" customFormat="1" ht="132.75" customHeight="1" thickTop="1">
      <c r="A60" s="248">
        <v>4</v>
      </c>
      <c r="B60" s="225"/>
      <c r="C60" s="249" t="s">
        <v>9</v>
      </c>
      <c r="D60" s="256">
        <f>SUM(D56:D59)</f>
        <v>17020</v>
      </c>
      <c r="E60" s="256">
        <f>SUM(E56:E59)</f>
        <v>668</v>
      </c>
      <c r="F60" s="256">
        <f>SUM(F56:F59)</f>
        <v>0</v>
      </c>
      <c r="G60" s="256">
        <f>SUM(G56:G59)</f>
        <v>612</v>
      </c>
      <c r="H60" s="256">
        <f>SUM(H56:H59)</f>
        <v>16964</v>
      </c>
      <c r="I60" s="362"/>
      <c r="J60" s="362"/>
    </row>
    <row r="61" spans="1:10" ht="44.25" customHeight="1">
      <c r="A61" s="351" t="s">
        <v>15</v>
      </c>
      <c r="B61" s="351"/>
      <c r="C61" s="351"/>
      <c r="D61" s="351"/>
      <c r="E61" s="351"/>
      <c r="F61" s="351"/>
      <c r="G61" s="351"/>
      <c r="H61" s="351"/>
      <c r="I61" s="351"/>
      <c r="J61" s="351"/>
    </row>
    <row r="62" spans="1:10" ht="44.25" customHeight="1">
      <c r="A62" s="349" t="s">
        <v>277</v>
      </c>
      <c r="B62" s="349"/>
      <c r="C62" s="349"/>
      <c r="D62" s="349"/>
      <c r="E62" s="349"/>
      <c r="F62" s="349"/>
      <c r="G62" s="349"/>
      <c r="H62" s="349"/>
      <c r="I62" s="350"/>
      <c r="J62" s="350"/>
    </row>
    <row r="63" spans="1:10" ht="6" customHeight="1">
      <c r="A63" s="349"/>
      <c r="B63" s="355"/>
      <c r="C63" s="355"/>
      <c r="D63" s="355"/>
      <c r="E63" s="355"/>
      <c r="F63" s="355"/>
      <c r="G63" s="355"/>
      <c r="H63" s="355"/>
      <c r="I63" s="355"/>
      <c r="J63" s="355"/>
    </row>
    <row r="64" spans="1:10" ht="44.25" customHeight="1">
      <c r="A64" s="349" t="str">
        <f>A4</f>
        <v>SEGURIDAD PUBLICA  NOMINA   CORRESPONDIENTE A LA SEGUNDA QUINCENA</v>
      </c>
      <c r="B64" s="349"/>
      <c r="C64" s="349"/>
      <c r="D64" s="349"/>
      <c r="E64" s="349"/>
      <c r="F64" s="349"/>
      <c r="G64" s="349"/>
      <c r="H64" s="349"/>
      <c r="I64" s="350"/>
      <c r="J64" s="350"/>
    </row>
    <row r="65" spans="1:10" ht="44.25" customHeight="1">
      <c r="A65" s="352" t="str">
        <f>A5</f>
        <v>DEL MES DE NOVIEMBRE DEL 2014</v>
      </c>
      <c r="B65" s="352"/>
      <c r="C65" s="352"/>
      <c r="D65" s="352"/>
      <c r="E65" s="352"/>
      <c r="F65" s="352"/>
      <c r="G65" s="352"/>
      <c r="H65" s="352"/>
      <c r="I65" s="353"/>
      <c r="J65" s="353"/>
    </row>
    <row r="66" spans="1:10" ht="68.25" customHeight="1">
      <c r="A66" s="257" t="str">
        <f>A6</f>
        <v>O.G.</v>
      </c>
      <c r="B66" s="257" t="str">
        <f>B6</f>
        <v>NOMBRE</v>
      </c>
      <c r="C66" s="257" t="str">
        <f>C6</f>
        <v>CARGO </v>
      </c>
      <c r="D66" s="257" t="str">
        <f>D6</f>
        <v>SUELDO</v>
      </c>
      <c r="E66" s="257" t="str">
        <f>E6</f>
        <v>RETENCION</v>
      </c>
      <c r="F66" s="257" t="str">
        <f>F6</f>
        <v>S.E.</v>
      </c>
      <c r="G66" s="257" t="str">
        <f>G6</f>
        <v>APOYO ALIMENTOS</v>
      </c>
      <c r="H66" s="257" t="str">
        <f>H6</f>
        <v>PAGADO</v>
      </c>
      <c r="I66" s="354" t="str">
        <f>I6</f>
        <v>FIRMA</v>
      </c>
      <c r="J66" s="354"/>
    </row>
    <row r="67" spans="1:10" s="178" customFormat="1" ht="133.5" customHeight="1" thickBot="1">
      <c r="A67" s="248">
        <v>113</v>
      </c>
      <c r="B67" s="225"/>
      <c r="C67" s="249" t="s">
        <v>337</v>
      </c>
      <c r="D67" s="258">
        <v>3859</v>
      </c>
      <c r="E67" s="263">
        <v>90</v>
      </c>
      <c r="F67" s="263"/>
      <c r="G67" s="263">
        <v>126</v>
      </c>
      <c r="H67" s="252">
        <f>D67-E67+F67+G67</f>
        <v>3895</v>
      </c>
      <c r="I67" s="359"/>
      <c r="J67" s="359"/>
    </row>
    <row r="68" spans="1:10" s="178" customFormat="1" ht="133.5" customHeight="1" thickBot="1">
      <c r="A68" s="248">
        <v>113</v>
      </c>
      <c r="B68" s="237"/>
      <c r="C68" s="249" t="s">
        <v>337</v>
      </c>
      <c r="D68" s="252">
        <f>3859</f>
        <v>3859</v>
      </c>
      <c r="E68" s="264">
        <v>90</v>
      </c>
      <c r="F68" s="264"/>
      <c r="G68" s="264">
        <v>126</v>
      </c>
      <c r="H68" s="252">
        <f>D68-E68+F68+G68</f>
        <v>3895</v>
      </c>
      <c r="I68" s="348"/>
      <c r="J68" s="348"/>
    </row>
    <row r="69" spans="1:10" s="178" customFormat="1" ht="133.5" customHeight="1" thickBot="1">
      <c r="A69" s="248">
        <v>113</v>
      </c>
      <c r="B69" s="237"/>
      <c r="C69" s="259" t="s">
        <v>337</v>
      </c>
      <c r="D69" s="250">
        <f>3859</f>
        <v>3859</v>
      </c>
      <c r="E69" s="317">
        <v>90</v>
      </c>
      <c r="F69" s="317"/>
      <c r="G69" s="317">
        <v>126</v>
      </c>
      <c r="H69" s="252">
        <f>D69-E69+F69+G69</f>
        <v>3895</v>
      </c>
      <c r="I69" s="315"/>
      <c r="J69" s="315"/>
    </row>
    <row r="70" spans="1:10" s="178" customFormat="1" ht="133.5" customHeight="1" thickTop="1">
      <c r="A70" s="248">
        <v>3</v>
      </c>
      <c r="B70" s="225"/>
      <c r="C70" s="249" t="s">
        <v>9</v>
      </c>
      <c r="D70" s="256">
        <f>SUM(D67:D69)</f>
        <v>11577</v>
      </c>
      <c r="E70" s="256">
        <f>SUM(E67:E69)</f>
        <v>270</v>
      </c>
      <c r="F70" s="256">
        <f>SUM(F67:F69)</f>
        <v>0</v>
      </c>
      <c r="G70" s="256">
        <f>SUM(G67:G69)</f>
        <v>378</v>
      </c>
      <c r="H70" s="256">
        <f>SUM(H67:H69)</f>
        <v>11685</v>
      </c>
      <c r="I70" s="362"/>
      <c r="J70" s="362"/>
    </row>
    <row r="71" spans="1:10" ht="44.25" customHeight="1">
      <c r="A71" s="351" t="s">
        <v>15</v>
      </c>
      <c r="B71" s="351"/>
      <c r="C71" s="351"/>
      <c r="D71" s="351"/>
      <c r="E71" s="351"/>
      <c r="F71" s="351"/>
      <c r="G71" s="351"/>
      <c r="H71" s="351"/>
      <c r="I71" s="351"/>
      <c r="J71" s="351"/>
    </row>
    <row r="72" spans="1:10" ht="44.25" customHeight="1">
      <c r="A72" s="349" t="s">
        <v>277</v>
      </c>
      <c r="B72" s="349"/>
      <c r="C72" s="349"/>
      <c r="D72" s="349"/>
      <c r="E72" s="349"/>
      <c r="F72" s="349"/>
      <c r="G72" s="349"/>
      <c r="H72" s="349"/>
      <c r="I72" s="350"/>
      <c r="J72" s="350"/>
    </row>
    <row r="73" spans="1:10" ht="6" customHeight="1">
      <c r="A73" s="349"/>
      <c r="B73" s="355"/>
      <c r="C73" s="355"/>
      <c r="D73" s="355"/>
      <c r="E73" s="355"/>
      <c r="F73" s="355"/>
      <c r="G73" s="355"/>
      <c r="H73" s="355"/>
      <c r="I73" s="355"/>
      <c r="J73" s="355"/>
    </row>
    <row r="74" spans="1:10" ht="44.25" customHeight="1">
      <c r="A74" s="349" t="str">
        <f>A4</f>
        <v>SEGURIDAD PUBLICA  NOMINA   CORRESPONDIENTE A LA SEGUNDA QUINCENA</v>
      </c>
      <c r="B74" s="349"/>
      <c r="C74" s="349"/>
      <c r="D74" s="349"/>
      <c r="E74" s="349"/>
      <c r="F74" s="349"/>
      <c r="G74" s="349"/>
      <c r="H74" s="349"/>
      <c r="I74" s="350"/>
      <c r="J74" s="350"/>
    </row>
    <row r="75" spans="1:10" ht="44.25" customHeight="1">
      <c r="A75" s="352" t="str">
        <f>A5</f>
        <v>DEL MES DE NOVIEMBRE DEL 2014</v>
      </c>
      <c r="B75" s="352"/>
      <c r="C75" s="352"/>
      <c r="D75" s="352"/>
      <c r="E75" s="352"/>
      <c r="F75" s="352"/>
      <c r="G75" s="352"/>
      <c r="H75" s="352"/>
      <c r="I75" s="353"/>
      <c r="J75" s="353"/>
    </row>
    <row r="76" spans="1:10" ht="59.25" customHeight="1">
      <c r="A76" s="257" t="str">
        <f>A6</f>
        <v>O.G.</v>
      </c>
      <c r="B76" s="257" t="str">
        <f>B6</f>
        <v>NOMBRE</v>
      </c>
      <c r="C76" s="257" t="str">
        <f>C6</f>
        <v>CARGO </v>
      </c>
      <c r="D76" s="257" t="str">
        <f>D6</f>
        <v>SUELDO</v>
      </c>
      <c r="E76" s="257" t="str">
        <f>E6</f>
        <v>RETENCION</v>
      </c>
      <c r="F76" s="257" t="str">
        <f>F6</f>
        <v>S.E.</v>
      </c>
      <c r="G76" s="257" t="str">
        <f>G6</f>
        <v>APOYO ALIMENTOS</v>
      </c>
      <c r="H76" s="257" t="str">
        <f>H6</f>
        <v>PAGADO</v>
      </c>
      <c r="I76" s="354" t="str">
        <f>I6</f>
        <v>FIRMA</v>
      </c>
      <c r="J76" s="354"/>
    </row>
    <row r="77" spans="1:10" s="178" customFormat="1" ht="132.75" customHeight="1" thickBot="1">
      <c r="A77" s="248">
        <v>113</v>
      </c>
      <c r="B77" s="225"/>
      <c r="C77" s="249" t="s">
        <v>337</v>
      </c>
      <c r="D77" s="258">
        <v>3859</v>
      </c>
      <c r="E77" s="265">
        <v>90</v>
      </c>
      <c r="F77" s="258"/>
      <c r="G77" s="258">
        <v>126</v>
      </c>
      <c r="H77" s="252">
        <f>D77-E77+F77+G77</f>
        <v>3895</v>
      </c>
      <c r="I77" s="360"/>
      <c r="J77" s="360"/>
    </row>
    <row r="78" spans="1:10" s="178" customFormat="1" ht="132.75" customHeight="1" thickBot="1">
      <c r="A78" s="248">
        <v>113</v>
      </c>
      <c r="B78" s="225"/>
      <c r="C78" s="249" t="s">
        <v>337</v>
      </c>
      <c r="D78" s="250">
        <v>3859</v>
      </c>
      <c r="E78" s="267">
        <v>90</v>
      </c>
      <c r="F78" s="250"/>
      <c r="G78" s="250">
        <v>126</v>
      </c>
      <c r="H78" s="252">
        <f>D78-E78+F78+G78</f>
        <v>3895</v>
      </c>
      <c r="I78" s="359"/>
      <c r="J78" s="359"/>
    </row>
    <row r="79" spans="1:10" s="178" customFormat="1" ht="132.75" customHeight="1" thickBot="1" thickTop="1">
      <c r="A79" s="248">
        <v>113</v>
      </c>
      <c r="B79" s="225"/>
      <c r="C79" s="249" t="s">
        <v>337</v>
      </c>
      <c r="D79" s="252"/>
      <c r="E79" s="266"/>
      <c r="F79" s="252"/>
      <c r="G79" s="252"/>
      <c r="H79" s="252">
        <f>D79-E79+F79+G79</f>
        <v>0</v>
      </c>
      <c r="I79" s="359"/>
      <c r="J79" s="359"/>
    </row>
    <row r="80" spans="1:10" s="178" customFormat="1" ht="132.75" customHeight="1">
      <c r="A80" s="248">
        <v>2</v>
      </c>
      <c r="B80" s="225"/>
      <c r="C80" s="249" t="s">
        <v>9</v>
      </c>
      <c r="D80" s="268">
        <f>SUM(D77:D79)</f>
        <v>7718</v>
      </c>
      <c r="E80" s="268">
        <f>SUM(E77:E79)</f>
        <v>180</v>
      </c>
      <c r="F80" s="268">
        <f>SUM(F77:F79)</f>
        <v>0</v>
      </c>
      <c r="G80" s="268">
        <f>SUM(G77:G79)</f>
        <v>252</v>
      </c>
      <c r="H80" s="268">
        <f>SUM(H77:H79)</f>
        <v>7790</v>
      </c>
      <c r="I80" s="376"/>
      <c r="J80" s="376"/>
    </row>
    <row r="81" spans="1:10" ht="44.25" customHeight="1">
      <c r="A81" s="351" t="s">
        <v>15</v>
      </c>
      <c r="B81" s="351"/>
      <c r="C81" s="351"/>
      <c r="D81" s="351"/>
      <c r="E81" s="351"/>
      <c r="F81" s="351"/>
      <c r="G81" s="351"/>
      <c r="H81" s="351"/>
      <c r="I81" s="351"/>
      <c r="J81" s="351"/>
    </row>
    <row r="82" spans="1:10" ht="39.75" customHeight="1">
      <c r="A82" s="349" t="s">
        <v>277</v>
      </c>
      <c r="B82" s="357"/>
      <c r="C82" s="357"/>
      <c r="D82" s="357"/>
      <c r="E82" s="357"/>
      <c r="F82" s="357"/>
      <c r="G82" s="357"/>
      <c r="H82" s="357"/>
      <c r="I82" s="357"/>
      <c r="J82" s="357"/>
    </row>
    <row r="83" spans="1:10" ht="6.75" customHeight="1">
      <c r="A83" s="349"/>
      <c r="B83" s="349"/>
      <c r="C83" s="349"/>
      <c r="D83" s="349"/>
      <c r="E83" s="349"/>
      <c r="F83" s="349"/>
      <c r="G83" s="349"/>
      <c r="H83" s="349"/>
      <c r="I83" s="349"/>
      <c r="J83" s="349"/>
    </row>
    <row r="84" spans="1:10" ht="44.25" customHeight="1">
      <c r="A84" s="349" t="str">
        <f>A4</f>
        <v>SEGURIDAD PUBLICA  NOMINA   CORRESPONDIENTE A LA SEGUNDA QUINCENA</v>
      </c>
      <c r="B84" s="349"/>
      <c r="C84" s="349"/>
      <c r="D84" s="349"/>
      <c r="E84" s="349"/>
      <c r="F84" s="349"/>
      <c r="G84" s="349"/>
      <c r="H84" s="349"/>
      <c r="I84" s="350"/>
      <c r="J84" s="350"/>
    </row>
    <row r="85" spans="1:10" ht="44.25" customHeight="1">
      <c r="A85" s="352" t="str">
        <f>A5</f>
        <v>DEL MES DE NOVIEMBRE DEL 2014</v>
      </c>
      <c r="B85" s="352"/>
      <c r="C85" s="352"/>
      <c r="D85" s="352"/>
      <c r="E85" s="352"/>
      <c r="F85" s="352"/>
      <c r="G85" s="352"/>
      <c r="H85" s="352"/>
      <c r="I85" s="353"/>
      <c r="J85" s="353"/>
    </row>
    <row r="86" spans="1:10" ht="66.75" customHeight="1">
      <c r="A86" s="257" t="str">
        <f>A6</f>
        <v>O.G.</v>
      </c>
      <c r="B86" s="257" t="str">
        <f>B6</f>
        <v>NOMBRE</v>
      </c>
      <c r="C86" s="257" t="str">
        <f>C6</f>
        <v>CARGO </v>
      </c>
      <c r="D86" s="257" t="str">
        <f>D6</f>
        <v>SUELDO</v>
      </c>
      <c r="E86" s="257" t="str">
        <f>E6</f>
        <v>RETENCION</v>
      </c>
      <c r="F86" s="257" t="str">
        <f>F6</f>
        <v>S.E.</v>
      </c>
      <c r="G86" s="257" t="str">
        <f>G6</f>
        <v>APOYO ALIMENTOS</v>
      </c>
      <c r="H86" s="257" t="str">
        <f>H6</f>
        <v>PAGADO</v>
      </c>
      <c r="I86" s="354" t="str">
        <f>I6</f>
        <v>FIRMA</v>
      </c>
      <c r="J86" s="354"/>
    </row>
    <row r="87" spans="1:10" ht="132.75" customHeight="1" thickBot="1">
      <c r="A87" s="248">
        <v>113</v>
      </c>
      <c r="B87" s="225"/>
      <c r="C87" s="249" t="s">
        <v>337</v>
      </c>
      <c r="D87" s="252">
        <v>3859</v>
      </c>
      <c r="E87" s="252">
        <v>90</v>
      </c>
      <c r="F87" s="252"/>
      <c r="G87" s="252">
        <v>126</v>
      </c>
      <c r="H87" s="252">
        <f>D87-E87+F87+G87</f>
        <v>3895</v>
      </c>
      <c r="I87" s="359"/>
      <c r="J87" s="359"/>
    </row>
    <row r="88" spans="1:10" ht="132.75" customHeight="1" thickBot="1">
      <c r="A88" s="248">
        <v>113</v>
      </c>
      <c r="B88" s="237"/>
      <c r="C88" s="249" t="s">
        <v>337</v>
      </c>
      <c r="D88" s="250">
        <v>3859</v>
      </c>
      <c r="E88" s="250">
        <v>90</v>
      </c>
      <c r="F88" s="250"/>
      <c r="G88" s="250">
        <v>126</v>
      </c>
      <c r="H88" s="252">
        <f>D88-E88+F88+G88</f>
        <v>3895</v>
      </c>
      <c r="I88" s="359"/>
      <c r="J88" s="359"/>
    </row>
    <row r="89" spans="1:10" ht="132.75" customHeight="1" thickTop="1">
      <c r="A89" s="248">
        <v>3</v>
      </c>
      <c r="B89" s="225"/>
      <c r="C89" s="249" t="s">
        <v>9</v>
      </c>
      <c r="D89" s="256">
        <f>SUM(D87:D88)</f>
        <v>7718</v>
      </c>
      <c r="E89" s="256">
        <f>SUM(E87:E88)</f>
        <v>180</v>
      </c>
      <c r="F89" s="256">
        <f>SUM(F87:F88)</f>
        <v>0</v>
      </c>
      <c r="G89" s="256">
        <f>SUM(G87:G88)</f>
        <v>252</v>
      </c>
      <c r="H89" s="256">
        <f>SUM(H87:H88)</f>
        <v>7790</v>
      </c>
      <c r="I89" s="362"/>
      <c r="J89" s="362"/>
    </row>
    <row r="90" spans="1:10" ht="45" customHeight="1">
      <c r="A90" s="351" t="s">
        <v>15</v>
      </c>
      <c r="B90" s="351"/>
      <c r="C90" s="351"/>
      <c r="D90" s="351"/>
      <c r="E90" s="351"/>
      <c r="F90" s="351"/>
      <c r="G90" s="351"/>
      <c r="H90" s="351"/>
      <c r="I90" s="351"/>
      <c r="J90" s="351"/>
    </row>
    <row r="91" spans="1:10" ht="45" customHeight="1">
      <c r="A91" s="349" t="s">
        <v>277</v>
      </c>
      <c r="B91" s="357"/>
      <c r="C91" s="357"/>
      <c r="D91" s="357"/>
      <c r="E91" s="357"/>
      <c r="F91" s="357"/>
      <c r="G91" s="357"/>
      <c r="H91" s="357"/>
      <c r="I91" s="357"/>
      <c r="J91" s="357"/>
    </row>
    <row r="92" spans="1:10" ht="45" customHeight="1">
      <c r="A92" s="349" t="str">
        <f>A84</f>
        <v>SEGURIDAD PUBLICA  NOMINA   CORRESPONDIENTE A LA SEGUNDA QUINCENA</v>
      </c>
      <c r="B92" s="349"/>
      <c r="C92" s="349"/>
      <c r="D92" s="349"/>
      <c r="E92" s="349"/>
      <c r="F92" s="349"/>
      <c r="G92" s="349"/>
      <c r="H92" s="349"/>
      <c r="I92" s="350"/>
      <c r="J92" s="350"/>
    </row>
    <row r="93" spans="1:10" ht="45" customHeight="1">
      <c r="A93" s="349" t="str">
        <f>A85</f>
        <v>DEL MES DE NOVIEMBRE DEL 2014</v>
      </c>
      <c r="B93" s="349"/>
      <c r="C93" s="349"/>
      <c r="D93" s="349"/>
      <c r="E93" s="349"/>
      <c r="F93" s="349"/>
      <c r="G93" s="349"/>
      <c r="H93" s="349"/>
      <c r="I93" s="350"/>
      <c r="J93" s="350"/>
    </row>
    <row r="94" spans="1:10" ht="79.5" customHeight="1">
      <c r="A94" s="257" t="str">
        <f aca="true" t="shared" si="2" ref="A94:I94">A104</f>
        <v>O.G.</v>
      </c>
      <c r="B94" s="257" t="str">
        <f t="shared" si="2"/>
        <v>NOMBRE</v>
      </c>
      <c r="C94" s="257" t="str">
        <f t="shared" si="2"/>
        <v>CARGO </v>
      </c>
      <c r="D94" s="257" t="str">
        <f t="shared" si="2"/>
        <v>SUELDO</v>
      </c>
      <c r="E94" s="257" t="str">
        <f t="shared" si="2"/>
        <v>RETENCION</v>
      </c>
      <c r="F94" s="257" t="str">
        <f t="shared" si="2"/>
        <v>S.E.</v>
      </c>
      <c r="G94" s="257" t="str">
        <f t="shared" si="2"/>
        <v>APOYO ALIMENTOS</v>
      </c>
      <c r="H94" s="257" t="str">
        <f t="shared" si="2"/>
        <v>PAGADO</v>
      </c>
      <c r="I94" s="354" t="str">
        <f t="shared" si="2"/>
        <v>FIRMA</v>
      </c>
      <c r="J94" s="354"/>
    </row>
    <row r="95" spans="1:10" ht="120" customHeight="1" thickBot="1">
      <c r="A95" s="269">
        <v>113</v>
      </c>
      <c r="B95" s="237"/>
      <c r="C95" s="270" t="s">
        <v>337</v>
      </c>
      <c r="D95" s="252">
        <v>3859</v>
      </c>
      <c r="E95" s="252">
        <v>90</v>
      </c>
      <c r="F95" s="252"/>
      <c r="G95" s="252">
        <v>126</v>
      </c>
      <c r="H95" s="252">
        <f>D95-E95+F95+G95</f>
        <v>3895</v>
      </c>
      <c r="I95" s="358"/>
      <c r="J95" s="358"/>
    </row>
    <row r="96" spans="1:10" ht="135" customHeight="1" thickBot="1">
      <c r="A96" s="271">
        <v>113</v>
      </c>
      <c r="B96" s="237"/>
      <c r="C96" s="272" t="s">
        <v>337</v>
      </c>
      <c r="D96" s="250">
        <f>3859</f>
        <v>3859</v>
      </c>
      <c r="E96" s="250">
        <v>90</v>
      </c>
      <c r="F96" s="250"/>
      <c r="G96" s="250">
        <v>126</v>
      </c>
      <c r="H96" s="252">
        <f>D96-E96+F96+G96</f>
        <v>3895</v>
      </c>
      <c r="I96" s="312"/>
      <c r="J96" s="312"/>
    </row>
    <row r="97" spans="1:10" ht="85.5" customHeight="1" thickTop="1">
      <c r="A97" s="271"/>
      <c r="B97" s="273"/>
      <c r="C97" s="272" t="s">
        <v>9</v>
      </c>
      <c r="D97" s="274">
        <f>SUM(D95:D96)</f>
        <v>7718</v>
      </c>
      <c r="E97" s="274">
        <f>SUM(E95:E96)</f>
        <v>180</v>
      </c>
      <c r="F97" s="274">
        <f>SUM(F95:F96)</f>
        <v>0</v>
      </c>
      <c r="G97" s="274">
        <f>SUM(G95:G96)</f>
        <v>252</v>
      </c>
      <c r="H97" s="274">
        <f>SUM(H95:H96)</f>
        <v>7790</v>
      </c>
      <c r="I97" s="275"/>
      <c r="J97" s="275"/>
    </row>
    <row r="98" spans="1:10" ht="45" customHeight="1">
      <c r="A98" s="271">
        <v>2</v>
      </c>
      <c r="B98" s="273"/>
      <c r="C98" s="272"/>
      <c r="D98" s="276"/>
      <c r="E98" s="252"/>
      <c r="F98" s="252"/>
      <c r="G98" s="252"/>
      <c r="H98" s="252"/>
      <c r="I98" s="275"/>
      <c r="J98" s="275"/>
    </row>
    <row r="99" spans="1:10" ht="44.25" customHeight="1">
      <c r="A99" s="351" t="s">
        <v>15</v>
      </c>
      <c r="B99" s="351"/>
      <c r="C99" s="351"/>
      <c r="D99" s="351"/>
      <c r="E99" s="351"/>
      <c r="F99" s="351"/>
      <c r="G99" s="351"/>
      <c r="H99" s="351"/>
      <c r="I99" s="351"/>
      <c r="J99" s="351"/>
    </row>
    <row r="100" spans="1:10" ht="44.25" customHeight="1">
      <c r="A100" s="349" t="s">
        <v>277</v>
      </c>
      <c r="B100" s="349"/>
      <c r="C100" s="349"/>
      <c r="D100" s="349"/>
      <c r="E100" s="349"/>
      <c r="F100" s="349"/>
      <c r="G100" s="349"/>
      <c r="H100" s="349"/>
      <c r="I100" s="350"/>
      <c r="J100" s="350"/>
    </row>
    <row r="101" spans="1:10" ht="5.25" customHeight="1">
      <c r="A101" s="349"/>
      <c r="B101" s="355"/>
      <c r="C101" s="355"/>
      <c r="D101" s="355"/>
      <c r="E101" s="355"/>
      <c r="F101" s="355"/>
      <c r="G101" s="355"/>
      <c r="H101" s="355"/>
      <c r="I101" s="355"/>
      <c r="J101" s="355"/>
    </row>
    <row r="102" spans="1:10" ht="44.25" customHeight="1">
      <c r="A102" s="349" t="str">
        <f>A4</f>
        <v>SEGURIDAD PUBLICA  NOMINA   CORRESPONDIENTE A LA SEGUNDA QUINCENA</v>
      </c>
      <c r="B102" s="349"/>
      <c r="C102" s="349"/>
      <c r="D102" s="349"/>
      <c r="E102" s="349"/>
      <c r="F102" s="349"/>
      <c r="G102" s="349"/>
      <c r="H102" s="349"/>
      <c r="I102" s="350"/>
      <c r="J102" s="350"/>
    </row>
    <row r="103" spans="1:10" ht="44.25" customHeight="1">
      <c r="A103" s="352" t="str">
        <f>A5</f>
        <v>DEL MES DE NOVIEMBRE DEL 2014</v>
      </c>
      <c r="B103" s="352"/>
      <c r="C103" s="352"/>
      <c r="D103" s="352"/>
      <c r="E103" s="352"/>
      <c r="F103" s="352"/>
      <c r="G103" s="352"/>
      <c r="H103" s="352"/>
      <c r="I103" s="353"/>
      <c r="J103" s="353"/>
    </row>
    <row r="104" spans="1:10" ht="73.5" customHeight="1">
      <c r="A104" s="257" t="str">
        <f>A6</f>
        <v>O.G.</v>
      </c>
      <c r="B104" s="257" t="str">
        <f>B6</f>
        <v>NOMBRE</v>
      </c>
      <c r="C104" s="257" t="str">
        <f>C6</f>
        <v>CARGO </v>
      </c>
      <c r="D104" s="257" t="str">
        <f>D6</f>
        <v>SUELDO</v>
      </c>
      <c r="E104" s="257" t="str">
        <f>E6</f>
        <v>RETENCION</v>
      </c>
      <c r="F104" s="257" t="str">
        <f>F6</f>
        <v>S.E.</v>
      </c>
      <c r="G104" s="257" t="str">
        <f>G6</f>
        <v>APOYO ALIMENTOS</v>
      </c>
      <c r="H104" s="257" t="str">
        <f>H6</f>
        <v>PAGADO</v>
      </c>
      <c r="I104" s="354" t="str">
        <f>I6</f>
        <v>FIRMA</v>
      </c>
      <c r="J104" s="354"/>
    </row>
    <row r="105" spans="1:10" ht="133.5" customHeight="1" thickBot="1">
      <c r="A105" s="248">
        <v>113</v>
      </c>
      <c r="B105" s="237"/>
      <c r="C105" s="249" t="s">
        <v>337</v>
      </c>
      <c r="D105" s="252">
        <v>3859</v>
      </c>
      <c r="E105" s="266">
        <v>90</v>
      </c>
      <c r="F105" s="252"/>
      <c r="G105" s="252">
        <v>126</v>
      </c>
      <c r="H105" s="252">
        <f>D105-E105+F105+G105</f>
        <v>3895</v>
      </c>
      <c r="I105" s="356"/>
      <c r="J105" s="356"/>
    </row>
    <row r="106" spans="1:10" ht="133.5" customHeight="1" thickBot="1">
      <c r="A106" s="248">
        <v>113</v>
      </c>
      <c r="B106" s="225"/>
      <c r="C106" s="249" t="s">
        <v>337</v>
      </c>
      <c r="D106" s="250">
        <v>3859</v>
      </c>
      <c r="E106" s="267">
        <v>90</v>
      </c>
      <c r="F106" s="250"/>
      <c r="G106" s="250">
        <v>126</v>
      </c>
      <c r="H106" s="252">
        <f>D106-E106+F106+G106</f>
        <v>3895</v>
      </c>
      <c r="I106" s="356"/>
      <c r="J106" s="356"/>
    </row>
    <row r="107" spans="1:10" ht="133.5" customHeight="1" thickTop="1">
      <c r="A107" s="248">
        <v>2</v>
      </c>
      <c r="B107" s="225"/>
      <c r="C107" s="249" t="s">
        <v>9</v>
      </c>
      <c r="D107" s="256">
        <f>SUM(D105:D106)</f>
        <v>7718</v>
      </c>
      <c r="E107" s="256">
        <f>SUM(E105:E106)</f>
        <v>180</v>
      </c>
      <c r="F107" s="256">
        <f>SUM(F105:F106)</f>
        <v>0</v>
      </c>
      <c r="G107" s="256">
        <f>SUM(G105:G106)</f>
        <v>252</v>
      </c>
      <c r="H107" s="256">
        <f>SUM(H105:H106)</f>
        <v>7790</v>
      </c>
      <c r="I107" s="362"/>
      <c r="J107" s="362"/>
    </row>
    <row r="108" spans="1:10" ht="44.25" customHeight="1">
      <c r="A108" s="351" t="s">
        <v>15</v>
      </c>
      <c r="B108" s="351"/>
      <c r="C108" s="351"/>
      <c r="D108" s="351"/>
      <c r="E108" s="351"/>
      <c r="F108" s="351"/>
      <c r="G108" s="351"/>
      <c r="H108" s="351"/>
      <c r="I108" s="351"/>
      <c r="J108" s="351"/>
    </row>
    <row r="109" spans="1:10" ht="44.25" customHeight="1">
      <c r="A109" s="349" t="s">
        <v>277</v>
      </c>
      <c r="B109" s="349"/>
      <c r="C109" s="349"/>
      <c r="D109" s="349"/>
      <c r="E109" s="349"/>
      <c r="F109" s="349"/>
      <c r="G109" s="349"/>
      <c r="H109" s="349"/>
      <c r="I109" s="350"/>
      <c r="J109" s="350"/>
    </row>
    <row r="110" spans="1:10" ht="6.75" customHeight="1">
      <c r="A110" s="349"/>
      <c r="B110" s="355"/>
      <c r="C110" s="355"/>
      <c r="D110" s="355"/>
      <c r="E110" s="355"/>
      <c r="F110" s="355"/>
      <c r="G110" s="355"/>
      <c r="H110" s="355"/>
      <c r="I110" s="355"/>
      <c r="J110" s="355"/>
    </row>
    <row r="111" spans="1:10" ht="44.25" customHeight="1">
      <c r="A111" s="349" t="str">
        <f>A4</f>
        <v>SEGURIDAD PUBLICA  NOMINA   CORRESPONDIENTE A LA SEGUNDA QUINCENA</v>
      </c>
      <c r="B111" s="349"/>
      <c r="C111" s="349"/>
      <c r="D111" s="349"/>
      <c r="E111" s="349"/>
      <c r="F111" s="349"/>
      <c r="G111" s="349"/>
      <c r="H111" s="349"/>
      <c r="I111" s="350"/>
      <c r="J111" s="350"/>
    </row>
    <row r="112" spans="1:10" ht="44.25" customHeight="1">
      <c r="A112" s="352" t="str">
        <f>A5</f>
        <v>DEL MES DE NOVIEMBRE DEL 2014</v>
      </c>
      <c r="B112" s="352"/>
      <c r="C112" s="352"/>
      <c r="D112" s="352"/>
      <c r="E112" s="352"/>
      <c r="F112" s="352"/>
      <c r="G112" s="352"/>
      <c r="H112" s="352"/>
      <c r="I112" s="353"/>
      <c r="J112" s="353"/>
    </row>
    <row r="113" spans="1:10" ht="62.25" customHeight="1">
      <c r="A113" s="257" t="str">
        <f>A6</f>
        <v>O.G.</v>
      </c>
      <c r="B113" s="257" t="str">
        <f>B6</f>
        <v>NOMBRE</v>
      </c>
      <c r="C113" s="257" t="str">
        <f>C6</f>
        <v>CARGO </v>
      </c>
      <c r="D113" s="257" t="str">
        <f>D6</f>
        <v>SUELDO</v>
      </c>
      <c r="E113" s="257" t="str">
        <f>E6</f>
        <v>RETENCION</v>
      </c>
      <c r="F113" s="257" t="str">
        <f>F6</f>
        <v>S.E.</v>
      </c>
      <c r="G113" s="257"/>
      <c r="H113" s="257" t="str">
        <f>H6</f>
        <v>PAGADO</v>
      </c>
      <c r="I113" s="354" t="str">
        <f>I6</f>
        <v>FIRMA</v>
      </c>
      <c r="J113" s="354"/>
    </row>
    <row r="114" spans="1:10" ht="132.75" customHeight="1" thickBot="1">
      <c r="A114" s="248">
        <v>113</v>
      </c>
      <c r="B114" s="225" t="s">
        <v>243</v>
      </c>
      <c r="C114" s="249" t="s">
        <v>22</v>
      </c>
      <c r="D114" s="277">
        <v>7150</v>
      </c>
      <c r="E114" s="277">
        <v>400</v>
      </c>
      <c r="F114" s="277"/>
      <c r="G114" s="277"/>
      <c r="H114" s="277">
        <f>D114-E114+F114</f>
        <v>6750</v>
      </c>
      <c r="I114" s="359"/>
      <c r="J114" s="359"/>
    </row>
    <row r="115" spans="1:10" ht="132.75" customHeight="1" thickTop="1">
      <c r="A115" s="248">
        <v>1</v>
      </c>
      <c r="B115" s="225"/>
      <c r="C115" s="249" t="s">
        <v>9</v>
      </c>
      <c r="D115" s="278">
        <f>SUM(D114)</f>
        <v>7150</v>
      </c>
      <c r="E115" s="278">
        <f>SUM(E114)</f>
        <v>400</v>
      </c>
      <c r="F115" s="278">
        <f>SUM(F114)</f>
        <v>0</v>
      </c>
      <c r="G115" s="278">
        <f>SUM(G114)</f>
        <v>0</v>
      </c>
      <c r="H115" s="278">
        <f>SUM(H114)</f>
        <v>6750</v>
      </c>
      <c r="I115" s="347"/>
      <c r="J115" s="347"/>
    </row>
    <row r="116" spans="1:10" ht="44.25" customHeight="1">
      <c r="A116" s="248"/>
      <c r="B116" s="279"/>
      <c r="C116" s="280"/>
      <c r="D116" s="281"/>
      <c r="E116" s="282"/>
      <c r="F116" s="283"/>
      <c r="G116" s="283"/>
      <c r="H116" s="282"/>
      <c r="I116" s="347"/>
      <c r="J116" s="347"/>
    </row>
    <row r="117" spans="1:10" ht="44.25" customHeight="1">
      <c r="A117" s="351" t="s">
        <v>15</v>
      </c>
      <c r="B117" s="351"/>
      <c r="C117" s="351"/>
      <c r="D117" s="351"/>
      <c r="E117" s="351"/>
      <c r="F117" s="351"/>
      <c r="G117" s="351"/>
      <c r="H117" s="351"/>
      <c r="I117" s="351"/>
      <c r="J117" s="351"/>
    </row>
    <row r="118" spans="1:10" ht="44.25" customHeight="1">
      <c r="A118" s="349" t="s">
        <v>277</v>
      </c>
      <c r="B118" s="349"/>
      <c r="C118" s="349"/>
      <c r="D118" s="349"/>
      <c r="E118" s="349"/>
      <c r="F118" s="349"/>
      <c r="G118" s="349"/>
      <c r="H118" s="349"/>
      <c r="I118" s="350"/>
      <c r="J118" s="350"/>
    </row>
    <row r="119" spans="1:10" ht="6.75" customHeight="1">
      <c r="A119" s="349"/>
      <c r="B119" s="355"/>
      <c r="C119" s="355"/>
      <c r="D119" s="355"/>
      <c r="E119" s="355"/>
      <c r="F119" s="355"/>
      <c r="G119" s="355"/>
      <c r="H119" s="355"/>
      <c r="I119" s="355"/>
      <c r="J119" s="355"/>
    </row>
    <row r="120" spans="1:10" ht="44.25" customHeight="1">
      <c r="A120" s="349" t="str">
        <f>A4</f>
        <v>SEGURIDAD PUBLICA  NOMINA   CORRESPONDIENTE A LA SEGUNDA QUINCENA</v>
      </c>
      <c r="B120" s="349"/>
      <c r="C120" s="349"/>
      <c r="D120" s="349"/>
      <c r="E120" s="349"/>
      <c r="F120" s="349"/>
      <c r="G120" s="349"/>
      <c r="H120" s="349"/>
      <c r="I120" s="350"/>
      <c r="J120" s="350"/>
    </row>
    <row r="121" spans="1:10" ht="44.25" customHeight="1" thickBot="1">
      <c r="A121" s="381" t="str">
        <f>A5</f>
        <v>DEL MES DE NOVIEMBRE DEL 2014</v>
      </c>
      <c r="B121" s="381"/>
      <c r="C121" s="381"/>
      <c r="D121" s="381"/>
      <c r="E121" s="381"/>
      <c r="F121" s="381"/>
      <c r="G121" s="381"/>
      <c r="H121" s="381"/>
      <c r="I121" s="382"/>
      <c r="J121" s="382"/>
    </row>
    <row r="122" spans="1:10" ht="54" customHeight="1" thickTop="1">
      <c r="A122" s="284" t="str">
        <f>A6</f>
        <v>O.G.</v>
      </c>
      <c r="B122" s="284" t="str">
        <f>B6</f>
        <v>NOMBRE</v>
      </c>
      <c r="C122" s="284" t="str">
        <f>C6</f>
        <v>CARGO </v>
      </c>
      <c r="D122" s="284" t="str">
        <f>D6</f>
        <v>SUELDO</v>
      </c>
      <c r="E122" s="284" t="str">
        <f>E6</f>
        <v>RETENCION</v>
      </c>
      <c r="F122" s="284" t="str">
        <f>F6</f>
        <v>S.E.</v>
      </c>
      <c r="G122" s="284" t="str">
        <f>G6</f>
        <v>APOYO ALIMENTOS</v>
      </c>
      <c r="H122" s="284" t="str">
        <f>H6</f>
        <v>PAGADO</v>
      </c>
      <c r="I122" s="380" t="str">
        <f>I6</f>
        <v>FIRMA</v>
      </c>
      <c r="J122" s="380"/>
    </row>
    <row r="123" spans="1:10" ht="132.75" customHeight="1" thickBot="1">
      <c r="A123" s="248">
        <v>113</v>
      </c>
      <c r="B123" s="225" t="s">
        <v>27</v>
      </c>
      <c r="C123" s="249" t="s">
        <v>23</v>
      </c>
      <c r="D123" s="250">
        <v>3859</v>
      </c>
      <c r="E123" s="250">
        <v>90</v>
      </c>
      <c r="F123" s="250"/>
      <c r="G123" s="250">
        <v>126</v>
      </c>
      <c r="H123" s="250">
        <f>D123-E123+F123+G123</f>
        <v>3895</v>
      </c>
      <c r="I123" s="359"/>
      <c r="J123" s="359"/>
    </row>
    <row r="124" spans="1:10" ht="132.75" customHeight="1" thickTop="1">
      <c r="A124" s="248">
        <v>1</v>
      </c>
      <c r="B124" s="237"/>
      <c r="C124" s="249" t="s">
        <v>9</v>
      </c>
      <c r="D124" s="278">
        <f>SUM(D123:D123)</f>
        <v>3859</v>
      </c>
      <c r="E124" s="278">
        <f>SUM(E123:E123)</f>
        <v>90</v>
      </c>
      <c r="F124" s="278">
        <f>SUM(F123:F123)</f>
        <v>0</v>
      </c>
      <c r="G124" s="278">
        <f>SUM(G123:G123)</f>
        <v>126</v>
      </c>
      <c r="H124" s="278">
        <f>SUM(H123:H123)</f>
        <v>3895</v>
      </c>
      <c r="I124" s="347"/>
      <c r="J124" s="347"/>
    </row>
    <row r="125" spans="1:10" ht="44.25" customHeight="1">
      <c r="A125" s="351" t="s">
        <v>15</v>
      </c>
      <c r="B125" s="351"/>
      <c r="C125" s="351"/>
      <c r="D125" s="351"/>
      <c r="E125" s="351"/>
      <c r="F125" s="351"/>
      <c r="G125" s="351"/>
      <c r="H125" s="351"/>
      <c r="I125" s="351"/>
      <c r="J125" s="351"/>
    </row>
    <row r="126" spans="1:10" ht="44.25" customHeight="1">
      <c r="A126" s="349" t="s">
        <v>277</v>
      </c>
      <c r="B126" s="349"/>
      <c r="C126" s="349"/>
      <c r="D126" s="349"/>
      <c r="E126" s="349"/>
      <c r="F126" s="349"/>
      <c r="G126" s="349"/>
      <c r="H126" s="349"/>
      <c r="I126" s="349"/>
      <c r="J126" s="349"/>
    </row>
    <row r="127" spans="1:10" ht="6.75" customHeight="1">
      <c r="A127" s="349"/>
      <c r="B127" s="355"/>
      <c r="C127" s="355"/>
      <c r="D127" s="355"/>
      <c r="E127" s="355"/>
      <c r="F127" s="355"/>
      <c r="G127" s="355"/>
      <c r="H127" s="355"/>
      <c r="I127" s="355"/>
      <c r="J127" s="355"/>
    </row>
    <row r="128" spans="1:10" ht="44.25" customHeight="1">
      <c r="A128" s="349" t="str">
        <f>A4</f>
        <v>SEGURIDAD PUBLICA  NOMINA   CORRESPONDIENTE A LA SEGUNDA QUINCENA</v>
      </c>
      <c r="B128" s="349"/>
      <c r="C128" s="349"/>
      <c r="D128" s="349"/>
      <c r="E128" s="349"/>
      <c r="F128" s="349"/>
      <c r="G128" s="349"/>
      <c r="H128" s="349"/>
      <c r="I128" s="350"/>
      <c r="J128" s="350"/>
    </row>
    <row r="129" spans="1:10" ht="44.25" customHeight="1">
      <c r="A129" s="352" t="str">
        <f>A5</f>
        <v>DEL MES DE NOVIEMBRE DEL 2014</v>
      </c>
      <c r="B129" s="352"/>
      <c r="C129" s="352"/>
      <c r="D129" s="352"/>
      <c r="E129" s="352"/>
      <c r="F129" s="352"/>
      <c r="G129" s="352"/>
      <c r="H129" s="352"/>
      <c r="I129" s="353"/>
      <c r="J129" s="353"/>
    </row>
    <row r="130" spans="1:10" ht="64.5" customHeight="1">
      <c r="A130" s="257" t="str">
        <f>A6</f>
        <v>O.G.</v>
      </c>
      <c r="B130" s="257" t="str">
        <f>B6</f>
        <v>NOMBRE</v>
      </c>
      <c r="C130" s="257" t="str">
        <f>C6</f>
        <v>CARGO </v>
      </c>
      <c r="D130" s="257" t="str">
        <f>D6</f>
        <v>SUELDO</v>
      </c>
      <c r="E130" s="257" t="str">
        <f>E6</f>
        <v>RETENCION</v>
      </c>
      <c r="F130" s="257" t="str">
        <f>F6</f>
        <v>S.E.</v>
      </c>
      <c r="G130" s="257" t="str">
        <f>G6</f>
        <v>APOYO ALIMENTOS</v>
      </c>
      <c r="H130" s="257" t="str">
        <f>H6</f>
        <v>PAGADO</v>
      </c>
      <c r="I130" s="354" t="str">
        <f>I6</f>
        <v>FIRMA</v>
      </c>
      <c r="J130" s="354"/>
    </row>
    <row r="131" spans="1:10" ht="104.25" customHeight="1" thickBot="1">
      <c r="A131" s="261">
        <v>113</v>
      </c>
      <c r="B131" s="261" t="s">
        <v>272</v>
      </c>
      <c r="C131" s="285" t="s">
        <v>11</v>
      </c>
      <c r="D131" s="252">
        <v>6327</v>
      </c>
      <c r="E131" s="252">
        <v>335</v>
      </c>
      <c r="F131" s="252"/>
      <c r="G131" s="252"/>
      <c r="H131" s="252">
        <f>D131-E131+F131+G131</f>
        <v>5992</v>
      </c>
      <c r="I131" s="356"/>
      <c r="J131" s="356"/>
    </row>
    <row r="132" spans="1:10" ht="104.25" customHeight="1" thickBot="1">
      <c r="A132" s="261">
        <v>113</v>
      </c>
      <c r="B132" s="225" t="s">
        <v>372</v>
      </c>
      <c r="C132" s="285" t="s">
        <v>21</v>
      </c>
      <c r="D132" s="252">
        <v>2330</v>
      </c>
      <c r="E132" s="252"/>
      <c r="F132" s="252">
        <v>142</v>
      </c>
      <c r="G132" s="252"/>
      <c r="H132" s="252">
        <f aca="true" t="shared" si="3" ref="H132:H141">D132-E132+F132+G132</f>
        <v>2472</v>
      </c>
      <c r="I132" s="356"/>
      <c r="J132" s="356"/>
    </row>
    <row r="133" spans="1:10" ht="104.25" customHeight="1" thickBot="1">
      <c r="A133" s="261">
        <v>113</v>
      </c>
      <c r="B133" s="225" t="s">
        <v>374</v>
      </c>
      <c r="C133" s="285" t="s">
        <v>21</v>
      </c>
      <c r="D133" s="252">
        <v>2330</v>
      </c>
      <c r="E133" s="252"/>
      <c r="F133" s="252">
        <v>142</v>
      </c>
      <c r="G133" s="252"/>
      <c r="H133" s="252">
        <f t="shared" si="3"/>
        <v>2472</v>
      </c>
      <c r="I133" s="377"/>
      <c r="J133" s="377"/>
    </row>
    <row r="134" spans="1:10" ht="104.25" customHeight="1" thickBot="1">
      <c r="A134" s="261">
        <v>113</v>
      </c>
      <c r="B134" s="225" t="s">
        <v>221</v>
      </c>
      <c r="C134" s="285" t="s">
        <v>21</v>
      </c>
      <c r="D134" s="252">
        <v>1470</v>
      </c>
      <c r="E134" s="252"/>
      <c r="F134" s="252">
        <v>167</v>
      </c>
      <c r="G134" s="252"/>
      <c r="H134" s="252">
        <f t="shared" si="3"/>
        <v>1637</v>
      </c>
      <c r="I134" s="356"/>
      <c r="J134" s="356"/>
    </row>
    <row r="135" spans="1:10" ht="104.25" customHeight="1" thickBot="1">
      <c r="A135" s="261">
        <v>113</v>
      </c>
      <c r="B135" s="225" t="s">
        <v>26</v>
      </c>
      <c r="C135" s="249" t="s">
        <v>21</v>
      </c>
      <c r="D135" s="252">
        <v>3795</v>
      </c>
      <c r="E135" s="252"/>
      <c r="F135" s="252">
        <v>90</v>
      </c>
      <c r="G135" s="252"/>
      <c r="H135" s="252">
        <f t="shared" si="3"/>
        <v>3885</v>
      </c>
      <c r="I135" s="356"/>
      <c r="J135" s="356"/>
    </row>
    <row r="136" spans="1:10" ht="104.25" customHeight="1" thickBot="1">
      <c r="A136" s="261">
        <v>113</v>
      </c>
      <c r="B136" s="225" t="s">
        <v>333</v>
      </c>
      <c r="C136" s="285" t="s">
        <v>332</v>
      </c>
      <c r="D136" s="252">
        <v>3260</v>
      </c>
      <c r="E136" s="252"/>
      <c r="F136" s="252">
        <v>90</v>
      </c>
      <c r="G136" s="252"/>
      <c r="H136" s="252">
        <f t="shared" si="3"/>
        <v>3350</v>
      </c>
      <c r="I136" s="359"/>
      <c r="J136" s="359"/>
    </row>
    <row r="137" spans="1:10" ht="104.25" customHeight="1" thickBot="1">
      <c r="A137" s="261">
        <v>113</v>
      </c>
      <c r="B137" s="225" t="s">
        <v>222</v>
      </c>
      <c r="C137" s="249" t="s">
        <v>24</v>
      </c>
      <c r="D137" s="252">
        <v>2330</v>
      </c>
      <c r="E137" s="252"/>
      <c r="F137" s="252">
        <v>142</v>
      </c>
      <c r="G137" s="252"/>
      <c r="H137" s="252">
        <f t="shared" si="3"/>
        <v>2472</v>
      </c>
      <c r="I137" s="356"/>
      <c r="J137" s="356"/>
    </row>
    <row r="138" spans="1:10" ht="104.25" customHeight="1" thickBot="1">
      <c r="A138" s="261">
        <v>113</v>
      </c>
      <c r="B138" s="225" t="s">
        <v>373</v>
      </c>
      <c r="C138" s="285" t="s">
        <v>12</v>
      </c>
      <c r="D138" s="252">
        <v>1470</v>
      </c>
      <c r="E138" s="252"/>
      <c r="F138" s="252">
        <v>167</v>
      </c>
      <c r="G138" s="252"/>
      <c r="H138" s="252">
        <f t="shared" si="3"/>
        <v>1637</v>
      </c>
      <c r="I138" s="359"/>
      <c r="J138" s="359"/>
    </row>
    <row r="139" spans="1:10" ht="104.25" customHeight="1" thickBot="1">
      <c r="A139" s="261">
        <v>113</v>
      </c>
      <c r="B139" s="286" t="s">
        <v>344</v>
      </c>
      <c r="C139" s="287" t="s">
        <v>319</v>
      </c>
      <c r="D139" s="252">
        <v>2035</v>
      </c>
      <c r="E139" s="252"/>
      <c r="F139" s="252">
        <v>155</v>
      </c>
      <c r="G139" s="252"/>
      <c r="H139" s="252">
        <f t="shared" si="3"/>
        <v>2190</v>
      </c>
      <c r="I139" s="359"/>
      <c r="J139" s="359"/>
    </row>
    <row r="140" spans="1:10" ht="104.25" customHeight="1" thickBot="1">
      <c r="A140" s="261">
        <v>113</v>
      </c>
      <c r="B140" s="286" t="s">
        <v>365</v>
      </c>
      <c r="C140" s="287" t="s">
        <v>319</v>
      </c>
      <c r="D140" s="252">
        <v>2035</v>
      </c>
      <c r="E140" s="252"/>
      <c r="F140" s="252">
        <v>155</v>
      </c>
      <c r="G140" s="252"/>
      <c r="H140" s="252">
        <f t="shared" si="3"/>
        <v>2190</v>
      </c>
      <c r="I140" s="348"/>
      <c r="J140" s="348"/>
    </row>
    <row r="141" spans="1:10" ht="104.25" customHeight="1" thickBot="1">
      <c r="A141" s="261">
        <v>113</v>
      </c>
      <c r="B141" s="286" t="s">
        <v>367</v>
      </c>
      <c r="C141" s="287" t="s">
        <v>368</v>
      </c>
      <c r="D141" s="250">
        <v>2330</v>
      </c>
      <c r="E141" s="250"/>
      <c r="F141" s="250">
        <v>142</v>
      </c>
      <c r="G141" s="250"/>
      <c r="H141" s="252">
        <f t="shared" si="3"/>
        <v>2472</v>
      </c>
      <c r="I141" s="348"/>
      <c r="J141" s="348"/>
    </row>
    <row r="142" spans="1:10" ht="104.25" customHeight="1" thickTop="1">
      <c r="A142" s="248">
        <v>11</v>
      </c>
      <c r="B142" s="225"/>
      <c r="C142" s="249" t="s">
        <v>9</v>
      </c>
      <c r="D142" s="256">
        <f>SUM(D131:D141)</f>
        <v>29712</v>
      </c>
      <c r="E142" s="256">
        <f>SUM(E131:E141)</f>
        <v>335</v>
      </c>
      <c r="F142" s="256">
        <f>SUM(F131:F141)</f>
        <v>1392</v>
      </c>
      <c r="G142" s="256">
        <f>SUM(G131:G141)</f>
        <v>0</v>
      </c>
      <c r="H142" s="256">
        <f>SUM(H131:H141)</f>
        <v>30769</v>
      </c>
      <c r="I142" s="347"/>
      <c r="J142" s="347"/>
    </row>
    <row r="143" spans="1:10" ht="45" customHeight="1">
      <c r="A143" s="288"/>
      <c r="B143" s="288"/>
      <c r="C143" s="288"/>
      <c r="D143" s="289"/>
      <c r="E143" s="288"/>
      <c r="F143" s="288"/>
      <c r="G143" s="288"/>
      <c r="H143" s="288"/>
      <c r="I143" s="347"/>
      <c r="J143" s="347"/>
    </row>
    <row r="144" spans="1:10" ht="45" customHeight="1">
      <c r="A144" s="351" t="s">
        <v>15</v>
      </c>
      <c r="B144" s="351"/>
      <c r="C144" s="351"/>
      <c r="D144" s="351"/>
      <c r="E144" s="351"/>
      <c r="F144" s="351"/>
      <c r="G144" s="351"/>
      <c r="H144" s="351"/>
      <c r="I144" s="351"/>
      <c r="J144" s="351"/>
    </row>
    <row r="145" spans="1:10" ht="43.5" customHeight="1">
      <c r="A145" s="349" t="str">
        <f>A126</f>
        <v>ADMINISTRACION 2012-2015</v>
      </c>
      <c r="B145" s="349"/>
      <c r="C145" s="349"/>
      <c r="D145" s="349"/>
      <c r="E145" s="349"/>
      <c r="F145" s="349"/>
      <c r="G145" s="349"/>
      <c r="H145" s="349"/>
      <c r="I145" s="350"/>
      <c r="J145" s="350"/>
    </row>
    <row r="146" spans="1:10" ht="6" customHeight="1">
      <c r="A146" s="349"/>
      <c r="B146" s="355"/>
      <c r="C146" s="355"/>
      <c r="D146" s="355"/>
      <c r="E146" s="355"/>
      <c r="F146" s="355"/>
      <c r="G146" s="355"/>
      <c r="H146" s="355"/>
      <c r="I146" s="355"/>
      <c r="J146" s="355"/>
    </row>
    <row r="147" spans="1:10" ht="44.25" customHeight="1">
      <c r="A147" s="349" t="str">
        <f>A4</f>
        <v>SEGURIDAD PUBLICA  NOMINA   CORRESPONDIENTE A LA SEGUNDA QUINCENA</v>
      </c>
      <c r="B147" s="349"/>
      <c r="C147" s="349"/>
      <c r="D147" s="349"/>
      <c r="E147" s="349"/>
      <c r="F147" s="349"/>
      <c r="G147" s="349"/>
      <c r="H147" s="349"/>
      <c r="I147" s="350"/>
      <c r="J147" s="350"/>
    </row>
    <row r="148" spans="1:10" ht="44.25" customHeight="1">
      <c r="A148" s="349" t="str">
        <f>A5</f>
        <v>DEL MES DE NOVIEMBRE DEL 2014</v>
      </c>
      <c r="B148" s="349"/>
      <c r="C148" s="349"/>
      <c r="D148" s="349"/>
      <c r="E148" s="349"/>
      <c r="F148" s="349"/>
      <c r="G148" s="349"/>
      <c r="H148" s="349"/>
      <c r="I148" s="349"/>
      <c r="J148" s="349"/>
    </row>
    <row r="149" spans="1:10" ht="44.25" customHeight="1">
      <c r="A149" s="285"/>
      <c r="B149" s="285"/>
      <c r="C149" s="285"/>
      <c r="D149" s="349" t="s">
        <v>206</v>
      </c>
      <c r="E149" s="349"/>
      <c r="F149" s="349"/>
      <c r="G149" s="285"/>
      <c r="H149" s="285"/>
      <c r="I149" s="285"/>
      <c r="J149" s="285"/>
    </row>
    <row r="150" spans="1:10" ht="66.75" customHeight="1">
      <c r="A150" s="257" t="str">
        <f>A6</f>
        <v>O.G.</v>
      </c>
      <c r="B150" s="257" t="str">
        <f>B6</f>
        <v>NOMBRE</v>
      </c>
      <c r="C150" s="257" t="str">
        <f>C6</f>
        <v>CARGO </v>
      </c>
      <c r="D150" s="316" t="str">
        <f>D6</f>
        <v>SUELDO</v>
      </c>
      <c r="E150" s="316" t="str">
        <f>E6</f>
        <v>RETENCION</v>
      </c>
      <c r="F150" s="316" t="str">
        <f>F6</f>
        <v>S.E.</v>
      </c>
      <c r="G150" s="316" t="str">
        <f>G6</f>
        <v>APOYO ALIMENTOS</v>
      </c>
      <c r="H150" s="316" t="str">
        <f>H6</f>
        <v>PAGADO</v>
      </c>
      <c r="I150" s="378" t="str">
        <f>I6</f>
        <v>FIRMA</v>
      </c>
      <c r="J150" s="379"/>
    </row>
    <row r="151" spans="1:10" ht="132.75" customHeight="1" thickBot="1">
      <c r="A151" s="248">
        <v>113</v>
      </c>
      <c r="B151" s="286" t="s">
        <v>388</v>
      </c>
      <c r="C151" s="287" t="s">
        <v>319</v>
      </c>
      <c r="D151" s="252">
        <v>1535</v>
      </c>
      <c r="E151" s="252"/>
      <c r="F151" s="252">
        <v>175</v>
      </c>
      <c r="G151" s="252"/>
      <c r="H151" s="252">
        <f>D151-E151+F151</f>
        <v>1710</v>
      </c>
      <c r="I151" s="359"/>
      <c r="J151" s="359"/>
    </row>
    <row r="152" spans="1:10" ht="132.75" customHeight="1" thickBot="1">
      <c r="A152" s="248">
        <v>113</v>
      </c>
      <c r="B152" s="286" t="s">
        <v>387</v>
      </c>
      <c r="C152" s="287" t="s">
        <v>319</v>
      </c>
      <c r="D152" s="250">
        <v>1535</v>
      </c>
      <c r="E152" s="250"/>
      <c r="F152" s="250">
        <v>175</v>
      </c>
      <c r="G152" s="250"/>
      <c r="H152" s="252">
        <f>D152-E152+F152</f>
        <v>1710</v>
      </c>
      <c r="I152" s="313"/>
      <c r="J152" s="313"/>
    </row>
    <row r="153" spans="1:10" ht="133.5" customHeight="1" thickTop="1">
      <c r="A153" s="248">
        <v>2</v>
      </c>
      <c r="B153" s="286"/>
      <c r="C153" s="290" t="s">
        <v>9</v>
      </c>
      <c r="D153" s="291">
        <f>SUM(D151:D152)</f>
        <v>3070</v>
      </c>
      <c r="E153" s="291">
        <f>SUM(E151:E152)</f>
        <v>0</v>
      </c>
      <c r="F153" s="291">
        <f>SUM(F151:F152)</f>
        <v>350</v>
      </c>
      <c r="G153" s="291">
        <f>SUM(G151:G152)</f>
        <v>0</v>
      </c>
      <c r="H153" s="291">
        <f>SUM(H151:H152)</f>
        <v>3420</v>
      </c>
      <c r="I153" s="347"/>
      <c r="J153" s="347"/>
    </row>
    <row r="154" spans="1:10" ht="133.5" customHeight="1">
      <c r="A154" s="292"/>
      <c r="B154" s="286"/>
      <c r="C154" s="287"/>
      <c r="D154" s="291"/>
      <c r="E154" s="291"/>
      <c r="F154" s="291"/>
      <c r="G154" s="291"/>
      <c r="H154" s="291"/>
      <c r="I154" s="293"/>
      <c r="J154" s="293"/>
    </row>
    <row r="155" spans="1:10" ht="133.5" customHeight="1">
      <c r="A155" s="248">
        <f>A153+A142+A124+A115+A107+A98+A89+A80+A70+A60+A49+A37+A26+A12</f>
        <v>52</v>
      </c>
      <c r="B155" s="294"/>
      <c r="C155" s="295" t="s">
        <v>322</v>
      </c>
      <c r="D155" s="296">
        <f>D12+D26+D37+D49+D60+D70+D80+D89+D97+D107+D115+D124+D142+D153</f>
        <v>195564</v>
      </c>
      <c r="E155" s="296">
        <f>E12+E26+E37+E49+E60+E70+E80+E89+E97+E107+E115+E124+E142+E153</f>
        <v>6456</v>
      </c>
      <c r="F155" s="296">
        <f>F12+F26+F37+F49+F60+F70+F80+F89+F97+F107+F115+F124+F142+F153</f>
        <v>2007</v>
      </c>
      <c r="G155" s="296">
        <f>G12+G26+G37+G49+G60+G70+G80+G89+G97+G107+G115+G124+G142+G153</f>
        <v>5286</v>
      </c>
      <c r="H155" s="296">
        <f>H12+H26+H37+H49+H60+H70+H80+H89+H97+H107+H115+H124+H142+H153</f>
        <v>196401</v>
      </c>
      <c r="I155" s="297"/>
      <c r="J155" s="298"/>
    </row>
    <row r="156" spans="1:10" ht="69.75" customHeight="1">
      <c r="A156" s="299"/>
      <c r="B156" s="294"/>
      <c r="C156" s="300"/>
      <c r="D156" s="296">
        <f>'[1]SEG PCA NOM. ELEC. (3)'!$E$69</f>
        <v>195564</v>
      </c>
      <c r="E156" s="296">
        <f>'[1]SEG PCA NOM. ELEC. (3)'!$G$69</f>
        <v>6456</v>
      </c>
      <c r="F156" s="296">
        <f>'[1]SEG PCA NOM. ELEC. (3)'!$F$69</f>
        <v>2007</v>
      </c>
      <c r="G156" s="296">
        <f>'[1]SEG PCA NOM. ELEC. (3)'!$H$69</f>
        <v>5286</v>
      </c>
      <c r="H156" s="296">
        <f>'[1]SEG PCA NOM. ELEC. (3)'!$I$69</f>
        <v>196401</v>
      </c>
      <c r="I156" s="298"/>
      <c r="J156" s="298"/>
    </row>
    <row r="157" spans="1:10" ht="69.75" customHeight="1">
      <c r="A157" s="299"/>
      <c r="B157" s="243"/>
      <c r="C157" s="300"/>
      <c r="D157" s="296">
        <f>D155-D156</f>
        <v>0</v>
      </c>
      <c r="E157" s="296">
        <f>E155-E156</f>
        <v>0</v>
      </c>
      <c r="F157" s="296">
        <f>F155-F156</f>
        <v>0</v>
      </c>
      <c r="G157" s="296">
        <f>G155-G156</f>
        <v>0</v>
      </c>
      <c r="H157" s="296">
        <f>H155-H156</f>
        <v>0</v>
      </c>
      <c r="I157" s="298"/>
      <c r="J157" s="298"/>
    </row>
    <row r="158" spans="1:10" ht="69.75" customHeight="1">
      <c r="A158" s="180"/>
      <c r="B158" s="181"/>
      <c r="C158" s="182"/>
      <c r="D158" s="183"/>
      <c r="E158" s="183"/>
      <c r="F158" s="183"/>
      <c r="G158" s="183"/>
      <c r="H158" s="183"/>
      <c r="I158" s="179"/>
      <c r="J158" s="179"/>
    </row>
    <row r="159" spans="1:10" ht="69.75" customHeight="1">
      <c r="A159" s="180"/>
      <c r="B159" s="181"/>
      <c r="C159" s="182"/>
      <c r="D159" s="183"/>
      <c r="E159" s="183"/>
      <c r="F159" s="183"/>
      <c r="G159" s="183"/>
      <c r="H159" s="183"/>
      <c r="I159" s="179"/>
      <c r="J159" s="179"/>
    </row>
    <row r="160" spans="1:10" ht="69.75" customHeight="1">
      <c r="A160" s="180"/>
      <c r="B160" s="181"/>
      <c r="C160" s="182"/>
      <c r="D160" s="183"/>
      <c r="E160" s="183"/>
      <c r="F160" s="183"/>
      <c r="G160" s="183"/>
      <c r="H160" s="183"/>
      <c r="I160" s="179"/>
      <c r="J160" s="179"/>
    </row>
    <row r="161" spans="1:10" ht="69.75" customHeight="1">
      <c r="A161" s="180"/>
      <c r="B161" s="181"/>
      <c r="C161" s="182"/>
      <c r="D161" s="183"/>
      <c r="E161" s="183"/>
      <c r="F161" s="183"/>
      <c r="G161" s="183"/>
      <c r="H161" s="183"/>
      <c r="I161" s="179"/>
      <c r="J161" s="179"/>
    </row>
    <row r="162" spans="1:10" ht="69.75" customHeight="1">
      <c r="A162" s="180"/>
      <c r="B162" s="181"/>
      <c r="C162" s="182"/>
      <c r="D162" s="183"/>
      <c r="E162" s="183"/>
      <c r="F162" s="183"/>
      <c r="G162" s="183"/>
      <c r="H162" s="183"/>
      <c r="I162" s="179"/>
      <c r="J162" s="179"/>
    </row>
    <row r="163" spans="1:10" ht="69.75" customHeight="1">
      <c r="A163" s="180"/>
      <c r="B163" s="181"/>
      <c r="C163" s="182"/>
      <c r="D163" s="183"/>
      <c r="E163" s="183"/>
      <c r="F163" s="183"/>
      <c r="G163" s="183"/>
      <c r="H163" s="183"/>
      <c r="I163" s="179"/>
      <c r="J163" s="179"/>
    </row>
    <row r="164" spans="1:10" ht="69.75" customHeight="1">
      <c r="A164" s="180"/>
      <c r="B164" s="181"/>
      <c r="C164" s="182"/>
      <c r="D164" s="183"/>
      <c r="E164" s="183"/>
      <c r="F164" s="183"/>
      <c r="G164" s="183"/>
      <c r="H164" s="183"/>
      <c r="I164" s="179"/>
      <c r="J164" s="179"/>
    </row>
    <row r="165" spans="1:10" ht="69.75" customHeight="1">
      <c r="A165" s="180"/>
      <c r="B165" s="181"/>
      <c r="C165" s="182"/>
      <c r="D165" s="183"/>
      <c r="E165" s="183"/>
      <c r="F165" s="183"/>
      <c r="G165" s="183"/>
      <c r="H165" s="183"/>
      <c r="I165" s="179"/>
      <c r="J165" s="179"/>
    </row>
    <row r="166" spans="1:10" ht="69.75" customHeight="1">
      <c r="A166" s="180"/>
      <c r="B166" s="181"/>
      <c r="C166" s="182"/>
      <c r="D166" s="183"/>
      <c r="E166" s="183"/>
      <c r="F166" s="183"/>
      <c r="G166" s="183"/>
      <c r="H166" s="183"/>
      <c r="I166" s="179"/>
      <c r="J166" s="179"/>
    </row>
    <row r="167" spans="1:10" ht="69.75" customHeight="1">
      <c r="A167" s="180"/>
      <c r="B167" s="181"/>
      <c r="C167" s="182"/>
      <c r="D167" s="183"/>
      <c r="E167" s="183"/>
      <c r="F167" s="183"/>
      <c r="G167" s="183"/>
      <c r="H167" s="183"/>
      <c r="I167" s="179"/>
      <c r="J167" s="179"/>
    </row>
    <row r="168" spans="1:10" ht="69.75" customHeight="1">
      <c r="A168" s="180"/>
      <c r="B168" s="181"/>
      <c r="C168" s="182"/>
      <c r="D168" s="183"/>
      <c r="E168" s="183"/>
      <c r="F168" s="183"/>
      <c r="G168" s="183"/>
      <c r="H168" s="183"/>
      <c r="I168" s="179"/>
      <c r="J168" s="179"/>
    </row>
    <row r="169" spans="1:10" ht="69.75" customHeight="1">
      <c r="A169" s="180"/>
      <c r="B169" s="181"/>
      <c r="C169" s="182"/>
      <c r="D169" s="183"/>
      <c r="E169" s="183"/>
      <c r="F169" s="183"/>
      <c r="G169" s="183"/>
      <c r="H169" s="183"/>
      <c r="I169" s="179"/>
      <c r="J169" s="179"/>
    </row>
    <row r="170" spans="1:10" ht="69.75" customHeight="1">
      <c r="A170" s="180"/>
      <c r="B170" s="181"/>
      <c r="C170" s="182"/>
      <c r="D170" s="183"/>
      <c r="E170" s="183"/>
      <c r="F170" s="183"/>
      <c r="G170" s="183"/>
      <c r="H170" s="183"/>
      <c r="I170" s="179"/>
      <c r="J170" s="179"/>
    </row>
    <row r="171" spans="2:10" ht="44.25" customHeight="1">
      <c r="B171" s="51"/>
      <c r="C171" s="125"/>
      <c r="D171" s="125"/>
      <c r="E171" s="125"/>
      <c r="F171" s="125"/>
      <c r="G171" s="125"/>
      <c r="H171" s="125"/>
      <c r="I171" s="125"/>
      <c r="J171" s="125"/>
    </row>
    <row r="172" spans="2:9" ht="44.25" customHeight="1">
      <c r="B172" s="45"/>
      <c r="H172" s="125"/>
      <c r="I172" s="125"/>
    </row>
    <row r="173" spans="4:9" ht="44.25" customHeight="1">
      <c r="D173" s="125"/>
      <c r="E173" s="125"/>
      <c r="F173" s="125"/>
      <c r="G173" s="125"/>
      <c r="H173" s="125"/>
      <c r="I173" s="125"/>
    </row>
    <row r="174" spans="3:9" ht="44.25" customHeight="1">
      <c r="C174" s="125"/>
      <c r="D174" s="125"/>
      <c r="E174" s="125"/>
      <c r="F174" s="125"/>
      <c r="G174" s="125"/>
      <c r="H174" s="125"/>
      <c r="I174" s="125"/>
    </row>
  </sheetData>
  <sheetProtection/>
  <mergeCells count="148">
    <mergeCell ref="I139:J139"/>
    <mergeCell ref="I130:J130"/>
    <mergeCell ref="I135:J135"/>
    <mergeCell ref="I140:J140"/>
    <mergeCell ref="I142:J142"/>
    <mergeCell ref="I134:J134"/>
    <mergeCell ref="I136:J136"/>
    <mergeCell ref="A144:J144"/>
    <mergeCell ref="A90:J90"/>
    <mergeCell ref="A127:J127"/>
    <mergeCell ref="I141:J141"/>
    <mergeCell ref="A119:J119"/>
    <mergeCell ref="A120:J120"/>
    <mergeCell ref="I122:J122"/>
    <mergeCell ref="A121:J121"/>
    <mergeCell ref="I124:J124"/>
    <mergeCell ref="A126:J126"/>
    <mergeCell ref="A125:J125"/>
    <mergeCell ref="I123:J123"/>
    <mergeCell ref="A128:J128"/>
    <mergeCell ref="A129:J129"/>
    <mergeCell ref="I137:J137"/>
    <mergeCell ref="I131:J131"/>
    <mergeCell ref="I132:J132"/>
    <mergeCell ref="A146:J146"/>
    <mergeCell ref="I153:J153"/>
    <mergeCell ref="A148:J148"/>
    <mergeCell ref="A147:J147"/>
    <mergeCell ref="A145:J145"/>
    <mergeCell ref="I150:J150"/>
    <mergeCell ref="I151:J151"/>
    <mergeCell ref="D149:F149"/>
    <mergeCell ref="I143:J143"/>
    <mergeCell ref="I138:J138"/>
    <mergeCell ref="I133:J133"/>
    <mergeCell ref="I60:J60"/>
    <mergeCell ref="A61:J61"/>
    <mergeCell ref="I66:J66"/>
    <mergeCell ref="I57:J57"/>
    <mergeCell ref="I89:J89"/>
    <mergeCell ref="I86:J86"/>
    <mergeCell ref="I88:J88"/>
    <mergeCell ref="I87:J87"/>
    <mergeCell ref="A71:J71"/>
    <mergeCell ref="I107:J107"/>
    <mergeCell ref="A101:J101"/>
    <mergeCell ref="I78:J78"/>
    <mergeCell ref="I76:J76"/>
    <mergeCell ref="A74:J74"/>
    <mergeCell ref="I80:J80"/>
    <mergeCell ref="I114:J114"/>
    <mergeCell ref="A83:J83"/>
    <mergeCell ref="I106:J106"/>
    <mergeCell ref="A93:J93"/>
    <mergeCell ref="A84:J84"/>
    <mergeCell ref="A92:J92"/>
    <mergeCell ref="I113:J113"/>
    <mergeCell ref="I19:J19"/>
    <mergeCell ref="A30:J30"/>
    <mergeCell ref="I22:J22"/>
    <mergeCell ref="I21:J21"/>
    <mergeCell ref="I23:J23"/>
    <mergeCell ref="I26:J26"/>
    <mergeCell ref="A27:J27"/>
    <mergeCell ref="I20:J20"/>
    <mergeCell ref="A28:J28"/>
    <mergeCell ref="A29:J29"/>
    <mergeCell ref="I25:J25"/>
    <mergeCell ref="I24:J24"/>
    <mergeCell ref="I33:J33"/>
    <mergeCell ref="A40:J40"/>
    <mergeCell ref="I32:J32"/>
    <mergeCell ref="I34:J34"/>
    <mergeCell ref="I35:J35"/>
    <mergeCell ref="I37:J37"/>
    <mergeCell ref="A31:J31"/>
    <mergeCell ref="I36:J36"/>
    <mergeCell ref="A39:J39"/>
    <mergeCell ref="A50:J50"/>
    <mergeCell ref="A51:J51"/>
    <mergeCell ref="I56:J56"/>
    <mergeCell ref="I55:J55"/>
    <mergeCell ref="I49:J49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A15:J15"/>
    <mergeCell ref="I10:J10"/>
    <mergeCell ref="I18:J18"/>
    <mergeCell ref="A17:J17"/>
    <mergeCell ref="A13:J13"/>
    <mergeCell ref="A16:J16"/>
    <mergeCell ref="A38:J38"/>
    <mergeCell ref="A62:J62"/>
    <mergeCell ref="A73:J73"/>
    <mergeCell ref="I45:J45"/>
    <mergeCell ref="I79:J79"/>
    <mergeCell ref="I77:J77"/>
    <mergeCell ref="I46:J46"/>
    <mergeCell ref="A41:J41"/>
    <mergeCell ref="A42:J42"/>
    <mergeCell ref="A52:J52"/>
    <mergeCell ref="A53:J53"/>
    <mergeCell ref="A54:J54"/>
    <mergeCell ref="I43:J43"/>
    <mergeCell ref="I44:J44"/>
    <mergeCell ref="A63:J63"/>
    <mergeCell ref="A91:J91"/>
    <mergeCell ref="I67:J67"/>
    <mergeCell ref="A65:J65"/>
    <mergeCell ref="I58:J58"/>
    <mergeCell ref="I59:J59"/>
    <mergeCell ref="I70:J70"/>
    <mergeCell ref="A64:J64"/>
    <mergeCell ref="I47:J47"/>
    <mergeCell ref="I48:J48"/>
    <mergeCell ref="I116:J116"/>
    <mergeCell ref="I68:J68"/>
    <mergeCell ref="A118:J118"/>
    <mergeCell ref="A117:J117"/>
    <mergeCell ref="A112:J112"/>
    <mergeCell ref="I104:J104"/>
    <mergeCell ref="A110:J110"/>
    <mergeCell ref="A111:J111"/>
    <mergeCell ref="I94:J94"/>
    <mergeCell ref="A102:J102"/>
    <mergeCell ref="I105:J105"/>
    <mergeCell ref="A103:J103"/>
    <mergeCell ref="A109:J109"/>
    <mergeCell ref="A75:J75"/>
    <mergeCell ref="A100:J100"/>
    <mergeCell ref="A99:J99"/>
    <mergeCell ref="A72:J72"/>
    <mergeCell ref="A81:J81"/>
    <mergeCell ref="A82:J82"/>
    <mergeCell ref="A85:J85"/>
    <mergeCell ref="A108:J108"/>
    <mergeCell ref="I115:J115"/>
    <mergeCell ref="I95:J95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6" max="255" man="1"/>
    <brk id="37" max="255" man="1"/>
    <brk id="49" max="255" man="1"/>
    <brk id="60" max="255" man="1"/>
    <brk id="70" max="255" man="1"/>
    <brk id="80" max="255" man="1"/>
    <brk id="89" max="255" man="1"/>
    <brk id="98" max="255" man="1"/>
    <brk id="107" max="255" man="1"/>
    <brk id="116" max="255" man="1"/>
    <brk id="124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2014-11-13T16:50:53Z</cp:lastPrinted>
  <dcterms:created xsi:type="dcterms:W3CDTF">2010-04-29T16:52:07Z</dcterms:created>
  <dcterms:modified xsi:type="dcterms:W3CDTF">2016-07-21T23:29:48Z</dcterms:modified>
  <cp:category/>
  <cp:version/>
  <cp:contentType/>
  <cp:contentStatus/>
</cp:coreProperties>
</file>