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115" activeTab="0"/>
  </bookViews>
  <sheets>
    <sheet name="Permanentes" sheetId="1" r:id="rId1"/>
    <sheet name="Eventuales" sheetId="2" r:id="rId2"/>
    <sheet name="pensionados" sheetId="3" r:id="rId3"/>
    <sheet name="Apoyos" sheetId="4" r:id="rId4"/>
    <sheet name="SEG. PUB 2015" sheetId="5" r:id="rId5"/>
  </sheets>
  <externalReferences>
    <externalReference r:id="rId8"/>
  </externalReferences>
  <definedNames>
    <definedName name="_xlnm.Print_Area" localSheetId="3">'Apoyos'!$A$1:$H$18</definedName>
    <definedName name="_xlnm.Print_Area" localSheetId="1">'Eventuales'!$A$1:$H$89</definedName>
    <definedName name="_xlnm.Print_Area" localSheetId="2">'pensionados'!$A$1:$H$69</definedName>
    <definedName name="_xlnm.Print_Area" localSheetId="0">'Permanentes'!$A$1:$H$491</definedName>
  </definedNames>
  <calcPr fullCalcOnLoad="1"/>
</workbook>
</file>

<file path=xl/sharedStrings.xml><?xml version="1.0" encoding="utf-8"?>
<sst xmlns="http://schemas.openxmlformats.org/spreadsheetml/2006/main" count="821" uniqueCount="411">
  <si>
    <t>H. AYUNTAMIENTO DE AYOTLÁN, JALISCO</t>
  </si>
  <si>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</si>
  <si>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</si>
  <si>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</si>
  <si>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</si>
  <si>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</si>
  <si>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</si>
  <si>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</si>
  <si>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</si>
  <si>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SECRETARIA</t>
  </si>
  <si>
    <t>DIRECTOR</t>
  </si>
  <si>
    <t>AUXILIAR</t>
  </si>
  <si>
    <t>PENSIONADOS</t>
  </si>
  <si>
    <t>PENSIONADO</t>
  </si>
  <si>
    <t>H. AYUNTAMIENTO DE AYOTLAN., JALISCO</t>
  </si>
  <si>
    <t xml:space="preserve">CARGO </t>
  </si>
  <si>
    <t>PAGADO</t>
  </si>
  <si>
    <t>COMANDANTE</t>
  </si>
  <si>
    <t>TENIENTE</t>
  </si>
  <si>
    <t>PRIMERA</t>
  </si>
  <si>
    <t>PARAMEDICO</t>
  </si>
  <si>
    <t>JUEZ MUNICIPAL</t>
  </si>
  <si>
    <t>TRANSITO</t>
  </si>
  <si>
    <t xml:space="preserve">AUXILIAR </t>
  </si>
  <si>
    <t>MORALES SERRATOS SALLYM</t>
  </si>
  <si>
    <t>TABAREZ CASTILLO RAFAEL</t>
  </si>
  <si>
    <t>ASCENCIO MARTINEZ J. VERENICE</t>
  </si>
  <si>
    <t>AGUILAR CORONA RAFAEL</t>
  </si>
  <si>
    <t>MACIAS MARES CELINA</t>
  </si>
  <si>
    <t>TABAREZ CASTILLO M. DE JESUS</t>
  </si>
  <si>
    <t>OLMOS LOPEZ BERNARDO</t>
  </si>
  <si>
    <t>BRISEÑO VALADEZ PORFIRIA</t>
  </si>
  <si>
    <t>NERI BRISEÑO JOSE LUIS</t>
  </si>
  <si>
    <t>O.G</t>
  </si>
  <si>
    <t xml:space="preserve"> </t>
  </si>
  <si>
    <t>JOSE DE JESUS MEDINA BANDA</t>
  </si>
  <si>
    <t>APOYOS</t>
  </si>
  <si>
    <t>SAGARPA</t>
  </si>
  <si>
    <t>RAMÍREZ BRAVO JUANA FABIOLA</t>
  </si>
  <si>
    <t>NIÑERA</t>
  </si>
  <si>
    <t>REGIDORES</t>
  </si>
  <si>
    <t>REGIDOR</t>
  </si>
  <si>
    <t>PRESIDENCIA</t>
  </si>
  <si>
    <t>PRESIDENTE</t>
  </si>
  <si>
    <t>SOTO GONZALEZ CARINA</t>
  </si>
  <si>
    <t>INTENDENTE</t>
  </si>
  <si>
    <t>SINDICO</t>
  </si>
  <si>
    <t>JURIDICO</t>
  </si>
  <si>
    <t>OFICILIA MAYOR</t>
  </si>
  <si>
    <t>NERI ASCENCIO MARIA VIRGINIA</t>
  </si>
  <si>
    <t>ASCENCIO HERRERA MA. REFUGIO</t>
  </si>
  <si>
    <t>OBLEA MARTINEZ GUSTAVO</t>
  </si>
  <si>
    <t xml:space="preserve">ZARATE CASTILLO FRANCISCO  </t>
  </si>
  <si>
    <t>CHOFER</t>
  </si>
  <si>
    <t xml:space="preserve">ZARATE LOPEZ FRANCISCO </t>
  </si>
  <si>
    <t>TRUJILLO VILLALPANDO IGNACIO</t>
  </si>
  <si>
    <t>NAVARRATE SERRATOS ALONSO</t>
  </si>
  <si>
    <t>SERVICIOS MEDICOS MUNICIPALES</t>
  </si>
  <si>
    <t>CONTRALORIA INTERNA</t>
  </si>
  <si>
    <t>CONTRALOR</t>
  </si>
  <si>
    <t>RECLUTAMIENTO</t>
  </si>
  <si>
    <t>ENCARGADO</t>
  </si>
  <si>
    <t>REGISTRO CIVIL</t>
  </si>
  <si>
    <t>OFICIAL</t>
  </si>
  <si>
    <t>DEPARTAMENTO DE IMPUESTO PREDIAL Y CATASTRO</t>
  </si>
  <si>
    <t>BORJA HURTADO SANDRA</t>
  </si>
  <si>
    <t>AUXILIAR ADMINISTRATIVO</t>
  </si>
  <si>
    <t>GARCIA CASTILLO ABRAHAM</t>
  </si>
  <si>
    <t>RODRIGUEZ CASTELLANOS  J. JESUS</t>
  </si>
  <si>
    <t>BRAVO SOTO JUAN JOSE</t>
  </si>
  <si>
    <t>SANCHEZ ROBLES JUAN PABLO</t>
  </si>
  <si>
    <t>ESCOBEDO ALATORRE MIGUEL ANGEL</t>
  </si>
  <si>
    <t>HACIENDA MUNICIPAL</t>
  </si>
  <si>
    <t>TESORERO</t>
  </si>
  <si>
    <t>DEPARTAMENTO DE EGRESOS</t>
  </si>
  <si>
    <t>LÓPEZ MAYÉN FERNANDO</t>
  </si>
  <si>
    <t>ENCARGADO EGRESOS</t>
  </si>
  <si>
    <t>CASILLAS LARA NADIA ELIZABETH</t>
  </si>
  <si>
    <t>HERNANDEZ ANDRADE MARIA DEL SOCORRO</t>
  </si>
  <si>
    <t>ENCARGADO BANCOS</t>
  </si>
  <si>
    <t>DEPARTAMENTO DE INGRESOS</t>
  </si>
  <si>
    <t>ALVARADO ALVAREZ MARIA CRISTINA</t>
  </si>
  <si>
    <t>SECRETARIA INGRESOS</t>
  </si>
  <si>
    <t>ALUMBRADO PUBLICO</t>
  </si>
  <si>
    <t>OCHOA ARIAS J. JESUS</t>
  </si>
  <si>
    <t>LEMUS LEMUS JAVIER</t>
  </si>
  <si>
    <t>PROMOCION ECONOMICA</t>
  </si>
  <si>
    <t>DESARROLLO RURAL Y AGROPECUARIO</t>
  </si>
  <si>
    <t>DIRECCION</t>
  </si>
  <si>
    <t xml:space="preserve">MENDEZ LARA MAGDALENA </t>
  </si>
  <si>
    <t>AGUA POTABLE</t>
  </si>
  <si>
    <t>ESCOTO MENDEZ MARLENE BERENICE</t>
  </si>
  <si>
    <t>ZARATE MUÑOZ GERARDO</t>
  </si>
  <si>
    <t>ZARATE MARTINEZ JUAN JOSE</t>
  </si>
  <si>
    <t>ENCARGADO VALVULA</t>
  </si>
  <si>
    <t>URTIZ MARTINEZ ALEJANDRO</t>
  </si>
  <si>
    <t>FONTANERO</t>
  </si>
  <si>
    <t>PEREZ AGUILAR JOSE DE JESUS</t>
  </si>
  <si>
    <t>HURTADO DELGADO JUAN</t>
  </si>
  <si>
    <t>DESARROLLO SOCIAL</t>
  </si>
  <si>
    <t>INSTITUTO DE LA MUJER</t>
  </si>
  <si>
    <t>TITULAR</t>
  </si>
  <si>
    <t>RASTRO</t>
  </si>
  <si>
    <t xml:space="preserve">VILLALPANDO PARADA EDUARDO </t>
  </si>
  <si>
    <t>SELLADOR</t>
  </si>
  <si>
    <t>LOY RODRIGUEZ SARVELIO</t>
  </si>
  <si>
    <t>VELADOR</t>
  </si>
  <si>
    <t>VILLALPANDO PARADA JUAN JOSE</t>
  </si>
  <si>
    <t>SERVICIOS PUBLICOS MUNICIPALES</t>
  </si>
  <si>
    <t>TRUJILLO VILLALPANDO ROBERTO</t>
  </si>
  <si>
    <t>VELADOR DEL MERCADO</t>
  </si>
  <si>
    <t>ASEO PUBLICO</t>
  </si>
  <si>
    <t>PEREZ MORALES JOSE GUADALUPE</t>
  </si>
  <si>
    <t>ASEADOR</t>
  </si>
  <si>
    <t>PEREZ FLORIDO ROBERTO</t>
  </si>
  <si>
    <t>ZARATE RIZO MARIANO ENRIQUE</t>
  </si>
  <si>
    <t xml:space="preserve">RUIZ GONZALEZ SALVADOR </t>
  </si>
  <si>
    <t>ZARATE VILLALPANDO JESUS SALVADOR</t>
  </si>
  <si>
    <t>BERMUDEZ DIAZ JUAN MARTIN</t>
  </si>
  <si>
    <t>JARAMILLO SALAZAR FRANCISCO</t>
  </si>
  <si>
    <t>MARTINEZ RODRIGUEZ MARCO ARTURO</t>
  </si>
  <si>
    <t>CAMARENA MORENO JOSE JUAN</t>
  </si>
  <si>
    <t>FLORES DE ORTA ESVEIDE</t>
  </si>
  <si>
    <t>HUERTA GUTIERREZ HECTOR</t>
  </si>
  <si>
    <t>HERNANDEZ CORONA BERTHA LILIANA</t>
  </si>
  <si>
    <t>PARQUES Y JARDINES</t>
  </si>
  <si>
    <t>LEON LOPEZ J. JESUS</t>
  </si>
  <si>
    <t>JARDINERO</t>
  </si>
  <si>
    <t>IBARRA TORRES BASILIO</t>
  </si>
  <si>
    <t>VELADORES</t>
  </si>
  <si>
    <t>OROZCO SEPULVEDA DAVID</t>
  </si>
  <si>
    <t>VELADOR DE LA CIENEGA</t>
  </si>
  <si>
    <t>CAMARENA LARA JOSE MARIA</t>
  </si>
  <si>
    <t>LOPEZ RAMIREZ JOSE DOROTEO</t>
  </si>
  <si>
    <t>ADMINISTRADOR DEL CEMENTERIO</t>
  </si>
  <si>
    <t>OBRAS PÚBLICAS Y DESARROLLO URBANO</t>
  </si>
  <si>
    <t>ROSAS NUÑEZ RAMIRO</t>
  </si>
  <si>
    <t>RAMIREZ RAMIREZ ELIZABETH</t>
  </si>
  <si>
    <t>SOTO MENDOZA VALERIA YAZMIN</t>
  </si>
  <si>
    <t>DELEGACION DE SANTA RITA</t>
  </si>
  <si>
    <t>DELEGADO</t>
  </si>
  <si>
    <t>RODRIGUEZ ZARAGOZA SALVADOR</t>
  </si>
  <si>
    <t>VERA CORONA J. TRINIDAD</t>
  </si>
  <si>
    <t>PADILLA BARRON ANTONIO</t>
  </si>
  <si>
    <t>MARTINEZ OCEGUEDA ISMAEL</t>
  </si>
  <si>
    <t>DELEGACION DE BETANIA</t>
  </si>
  <si>
    <t>SECRETARIA AGUA POTABLE</t>
  </si>
  <si>
    <t>GUZMAN GARCIA MA. CRISTINA</t>
  </si>
  <si>
    <t>SECRETARIA REGISTRO CIVIL</t>
  </si>
  <si>
    <t>MENDEZ ROJO MIGUEL</t>
  </si>
  <si>
    <t>HERNANDEZ GARCIA GUSTAVO</t>
  </si>
  <si>
    <t>MAGAÑA HERNANDEZ SALVADOR</t>
  </si>
  <si>
    <t>ROJO HERNANDEZ JUAN MANUEL</t>
  </si>
  <si>
    <t>CHOFER ASEO PUBLICO</t>
  </si>
  <si>
    <t>MARES ROJO JUAN</t>
  </si>
  <si>
    <t>GARCIA GUZMAN RUBEN</t>
  </si>
  <si>
    <t>ADM. DEL CEMENTERIO</t>
  </si>
  <si>
    <t>CASA DE LA CULTURA</t>
  </si>
  <si>
    <t xml:space="preserve">JIMÉNEZ QUESNEY SERGIO </t>
  </si>
  <si>
    <t>RODRIGUEZ GARCIA MARIA GLORIA</t>
  </si>
  <si>
    <t>DEPORTES</t>
  </si>
  <si>
    <t>DELEGACION DE LA RIBERA</t>
  </si>
  <si>
    <t>RODRIGUEZ GONZALEZ J. JESUS</t>
  </si>
  <si>
    <t>OFICIAL DEL REGISTRO CIVIL</t>
  </si>
  <si>
    <t>OCEGUEDA QUEZADA JUAN</t>
  </si>
  <si>
    <t>ADMINISTRADOR DEL AGUA POTABLE</t>
  </si>
  <si>
    <t>ZENDEJAS RODRIGUEZ JOSE ANTONIO</t>
  </si>
  <si>
    <t>ZENDEJAS RODRIGUEZ JOSE MANUEL</t>
  </si>
  <si>
    <t>OCEGUEDA MARTINEZ JUAN JOSE</t>
  </si>
  <si>
    <t>MACIAS RAMIREZ JUAN JOSE</t>
  </si>
  <si>
    <t>CHOFER DE ASEO</t>
  </si>
  <si>
    <t>RODRIGUEZ NEGRETE RAMON</t>
  </si>
  <si>
    <t>ENCARGADO POZO</t>
  </si>
  <si>
    <t>ASEADOR DE LA PLAZA</t>
  </si>
  <si>
    <t>HERNANDEZ MOJICA J. GUADALUPE</t>
  </si>
  <si>
    <t>ENCARGADO DEL CEMENTERIO</t>
  </si>
  <si>
    <t>MODULO DE MAQUINARIA</t>
  </si>
  <si>
    <t>TORRES ZENDEJAS RIGOBERTO</t>
  </si>
  <si>
    <t>DIAZ CUEVAS JAVIER</t>
  </si>
  <si>
    <t>PEREZ LARA GUSTAVO</t>
  </si>
  <si>
    <t>MARQUEZ NAVARRO JOSE MIGUEL</t>
  </si>
  <si>
    <t>FALCON GARCIA PEDRO</t>
  </si>
  <si>
    <t>BANDA GONZALEZ GERARDO</t>
  </si>
  <si>
    <t>OPERADOR</t>
  </si>
  <si>
    <t>TREJO ARAMBULA MIGUEL</t>
  </si>
  <si>
    <t>GONZALEZ RODRIGUEZ ALFREDO</t>
  </si>
  <si>
    <t xml:space="preserve">OPERADOR </t>
  </si>
  <si>
    <t>ROJO GARCIA ISMAEL</t>
  </si>
  <si>
    <t>EVENTUALES</t>
  </si>
  <si>
    <t>MANTENIMIENTO</t>
  </si>
  <si>
    <t>MUÑIZ GARCIA LUIS EDUARDO</t>
  </si>
  <si>
    <t>TESORERIA</t>
  </si>
  <si>
    <t>TOTAL GENERAL</t>
  </si>
  <si>
    <t>ENCARGADO DE LOS BAÑOS</t>
  </si>
  <si>
    <t>OFICIALIA MAYOR</t>
  </si>
  <si>
    <t>OFICIAL MAYOR</t>
  </si>
  <si>
    <t>SECRETARIO</t>
  </si>
  <si>
    <t>JOSE CASTILLO GARCIA</t>
  </si>
  <si>
    <t>IMPUESTO PREDIAL Y CATASTRO</t>
  </si>
  <si>
    <t>SAMUEL ROBLES ZENDEJAS</t>
  </si>
  <si>
    <t xml:space="preserve">SECRETARIA </t>
  </si>
  <si>
    <t>LOZA AMEZOLA RAUL</t>
  </si>
  <si>
    <t>HERNANDEZ GONZALEZ EDITH</t>
  </si>
  <si>
    <t>CENTRO COMUNITARIO</t>
  </si>
  <si>
    <t>RODRIGUEZ ZARATE MARCO ANTONIO</t>
  </si>
  <si>
    <t>LARA LARA SIGIFREDO</t>
  </si>
  <si>
    <t xml:space="preserve"> RODRIGUEZ ROJAS J. JESUS</t>
  </si>
  <si>
    <t>RODRIGUEZ PLASENCIA IGNACIO</t>
  </si>
  <si>
    <t xml:space="preserve"> REYES PEREZ ARTURO</t>
  </si>
  <si>
    <t xml:space="preserve"> RIZO SOTO VICTOR ALFONSO</t>
  </si>
  <si>
    <t xml:space="preserve"> CALOCA CRUZ JOSE MANUEL</t>
  </si>
  <si>
    <t xml:space="preserve"> RODRIGUEZ RIVERA YANETH ARACELI</t>
  </si>
  <si>
    <t xml:space="preserve"> GIRON MELGOZA MIGUEL</t>
  </si>
  <si>
    <t xml:space="preserve"> AVIÑA ZUÑIGA ADOLFO</t>
  </si>
  <si>
    <t xml:space="preserve"> BARRON PRECIADO JUAN</t>
  </si>
  <si>
    <t xml:space="preserve"> GARCIA NAVARRO ALEJANDRO</t>
  </si>
  <si>
    <t xml:space="preserve"> HERNANDEZ PADILLA JORGE MANUEL</t>
  </si>
  <si>
    <t xml:space="preserve"> ARAMBULA ALATORRE MARIANA</t>
  </si>
  <si>
    <t xml:space="preserve"> HERNANDEZ GARCIA ANTONIO</t>
  </si>
  <si>
    <t xml:space="preserve"> HURTADO CARDENAS RAMON</t>
  </si>
  <si>
    <t xml:space="preserve"> PADILLA ZARAGOZA GONZALO</t>
  </si>
  <si>
    <t xml:space="preserve"> AVILES CANO ALEJANDRO</t>
  </si>
  <si>
    <t xml:space="preserve"> SERRATOS MURILLO VICTOR</t>
  </si>
  <si>
    <t xml:space="preserve"> LEMUS GARCIA JUAN</t>
  </si>
  <si>
    <t xml:space="preserve"> CORONA FUENTES ENRIQUE</t>
  </si>
  <si>
    <t>JUAN RODOLFO MENDOZA SANCHEZ</t>
  </si>
  <si>
    <t>JOSE LUIS OROZCO SEPULVEDA</t>
  </si>
  <si>
    <t>JOEL NAVA IBARRA</t>
  </si>
  <si>
    <t>LUIS ANDRADE HERNANDEZ</t>
  </si>
  <si>
    <t>SECRETARIA GENERAL,SINDICATURA, JURIDICO Y EDUCACION</t>
  </si>
  <si>
    <t>CHAVEZ ORTIZ  ROCIO PATRICIA</t>
  </si>
  <si>
    <t>GUZMAN HURTADO M. GUADALUPE</t>
  </si>
  <si>
    <t>TAVAREZ GUZMAN MARIA GUADALUPE</t>
  </si>
  <si>
    <t>LOPEZ ELIAS SAMUEL</t>
  </si>
  <si>
    <t xml:space="preserve"> SALAS CASTRO JESUS</t>
  </si>
  <si>
    <t>MENDOZA FALCON RUBEN</t>
  </si>
  <si>
    <t>ENCARGADO DE LA CIENEGA</t>
  </si>
  <si>
    <t>OLIVARES LARA SILVIA EUGENIA</t>
  </si>
  <si>
    <t>GARCIA GUTIERREZ MIGUEL</t>
  </si>
  <si>
    <t>RODRIGUEZ   MORALES  PABLO</t>
  </si>
  <si>
    <t>INSPECTOR
DE GANADERIA</t>
  </si>
  <si>
    <t>PROMOTOR</t>
  </si>
  <si>
    <t>GONZALEZ GONZALEZ RUBEN</t>
  </si>
  <si>
    <t>GARCIA HURTADO CELINA</t>
  </si>
  <si>
    <t>HERNANDEZ AGUILAR J. JESUS</t>
  </si>
  <si>
    <t>MARTINEZ GARCIA RUBEN</t>
  </si>
  <si>
    <t>GARCIA CASTRO IVONNE ARACELI</t>
  </si>
  <si>
    <t>ZARATE MATA MANUEL</t>
  </si>
  <si>
    <t>DAVALOS ROBLES JAIME ALEJANDRO</t>
  </si>
  <si>
    <t>SANCHEZ LOPEZ J JESUS</t>
  </si>
  <si>
    <t>VALENZUELA SANDOVAL NATIVIDAD</t>
  </si>
  <si>
    <t>ASESOR</t>
  </si>
  <si>
    <t>ADMINISTRACION 2012-2015</t>
  </si>
  <si>
    <t>ADMINISTRACIÓN 2012-2015</t>
  </si>
  <si>
    <t>CHAVEZ GARCIA TANIA MARLIN</t>
  </si>
  <si>
    <t xml:space="preserve"> CASTAÑEDA PINTLE EDGAR EDUARDO</t>
  </si>
  <si>
    <t>NAVARRO RAMIREZ BERTHA</t>
  </si>
  <si>
    <t>BARCENAS ZARAGOZA HILDA  MIREYA</t>
  </si>
  <si>
    <t>AUXILIAR
 ADMINISTRATIVO</t>
  </si>
  <si>
    <t>GARCIA PEREZ FELIPE DE JESUS</t>
  </si>
  <si>
    <t>ENLACE DE
OPORTUNIDADES</t>
  </si>
  <si>
    <t>REA ALVAREZ CARINA BERENICE</t>
  </si>
  <si>
    <t>HURTADO ZUÑIGA MIGUEL ANGEL</t>
  </si>
  <si>
    <t>RODARTE ZARATE ERIKA</t>
  </si>
  <si>
    <t>MELENDREZ BRAVO GABRIELA</t>
  </si>
  <si>
    <t>MEDINA VAZQUEZ ROMAN RAFAEL</t>
  </si>
  <si>
    <t>LEDEZMA ORTIZ LETICIA</t>
  </si>
  <si>
    <t>TORRES SEGOVIA EMMA</t>
  </si>
  <si>
    <t>ALVIZAR HUERTA NOE</t>
  </si>
  <si>
    <t>ROJO RUIZ TERESA</t>
  </si>
  <si>
    <t>MARTINEZ CERRILLO FRANCISCO JAVIER</t>
  </si>
  <si>
    <t>GARCIA SOTELO SALVADOR</t>
  </si>
  <si>
    <t>LLAMAS PARADA MA. DEL REFUGIO</t>
  </si>
  <si>
    <t>RODRIGUEZ RODRIGUEZ HECTOR SAMUEL</t>
  </si>
  <si>
    <t>BELTRAN CAMARENA NANCY MARIA</t>
  </si>
  <si>
    <t>GARCIA JIMENEZ ARTURO</t>
  </si>
  <si>
    <t>LOPEZ HERNANDEZ SAMUEL</t>
  </si>
  <si>
    <t>MEDINA ASCENCIO MARTIN</t>
  </si>
  <si>
    <t>NERI ASCENCIO JOSE LUIS</t>
  </si>
  <si>
    <t>GONZALEZ ROJO MIGUEL</t>
  </si>
  <si>
    <t>ACOSTA CARLOS MAURICIO</t>
  </si>
  <si>
    <t>ANDRADE RANGEL MA REFUGIO</t>
  </si>
  <si>
    <t>BARAJAS GARCIA JOSE CARLOS</t>
  </si>
  <si>
    <t>CENTRO DE DESARROLLO COMUNITARIO LA RIBERA</t>
  </si>
  <si>
    <t>REYNOSA RICO DANIEL</t>
  </si>
  <si>
    <t>RAMIREZ BRAVO MARIA DOLORES</t>
  </si>
  <si>
    <t>LOPEZ GALLEGOS PAULINA</t>
  </si>
  <si>
    <t>ORNELAS MARTINEZ RAUL</t>
  </si>
  <si>
    <t>MENDEZ AGUILAR SALVADOR</t>
  </si>
  <si>
    <t>UNIDAD DEPORTIVA 
VELADOR</t>
  </si>
  <si>
    <t>BRAVO HURTADO JOSE MANUEL</t>
  </si>
  <si>
    <t>CAMPOS ESCOBAR ERIKA TERESA</t>
  </si>
  <si>
    <t>MONTOYA CERVANTES CELIA</t>
  </si>
  <si>
    <t>AUXILIAR 
PROTECCION CIVIL</t>
  </si>
  <si>
    <t>GARCIA MEDINA ANTONIO</t>
  </si>
  <si>
    <t>TERESA MARGARITA PEREZ ALVAREZ</t>
  </si>
  <si>
    <t>ENCARGADO DE 
PISO Y PLAZA</t>
  </si>
  <si>
    <t>RODRIGUEZ NAVARRO CARLOS</t>
  </si>
  <si>
    <t>APOYO ALIMENTOS</t>
  </si>
  <si>
    <t>PENSIONADOS DE SEGURIDAD PUBLICA</t>
  </si>
  <si>
    <t>PATIÑO MARTINEZ ANGELINA</t>
  </si>
  <si>
    <t>RIBAS MENDOZA MARTHA</t>
  </si>
  <si>
    <t>TREJO CORONADO EVA</t>
  </si>
  <si>
    <t>JUAREZ HUICHAPA LETICIA</t>
  </si>
  <si>
    <t>AXULIAR</t>
  </si>
  <si>
    <t>ZARATE ROMERO JOSE MANUEL</t>
  </si>
  <si>
    <t>COMUNICACIÓN SOCIAL</t>
  </si>
  <si>
    <t>ARAMBULA LOPEZ JAIME</t>
  </si>
  <si>
    <t>COMUNICACIÓN 
SOCIAL</t>
  </si>
  <si>
    <t>LINEA</t>
  </si>
  <si>
    <t>BARRERA MELGOZA JUAN  MARTIN</t>
  </si>
  <si>
    <t>DIAZ CASTILLO ESTEBAN</t>
  </si>
  <si>
    <t>AVALOS HERNANDEZ FELIPE</t>
  </si>
  <si>
    <t>FUENTES ZUÑIGA FRANCISCO YUBANI</t>
  </si>
  <si>
    <t>NOTIFICADOR</t>
  </si>
  <si>
    <t>RODRIGUEZ VAZQUEZ ISABEL</t>
  </si>
  <si>
    <t>AUXILIAR DE
ENCARGADO DE BANCOS</t>
  </si>
  <si>
    <t>CASILLAS MARRON MAURICIO MARTIN</t>
  </si>
  <si>
    <t>HUERTA CARDENAS JOSE DE JESUS</t>
  </si>
  <si>
    <t>INSTRUCTOR DE BANDA DE GUERRA</t>
  </si>
  <si>
    <t>HERNANDEZ ALVARADO TRINIDAD GUADALUPE</t>
  </si>
  <si>
    <t xml:space="preserve"> ROMO MIRANDA J. REFUGIO</t>
  </si>
  <si>
    <t>ZARATE DIAZ MARIA</t>
  </si>
  <si>
    <t>MANTENIMIENTO 
CIENEGA DE TLAXCALA</t>
  </si>
  <si>
    <t>BARCENAS ZARAGOZA JUAN RICARDO</t>
  </si>
  <si>
    <t>SECRETARIO PARTICULAR</t>
  </si>
  <si>
    <t>CHOFER
PARQUES Y JARDINES</t>
  </si>
  <si>
    <t>CAMARENA RIZO SUSANA</t>
  </si>
  <si>
    <t>COBARRUBIAS ESTRADA ALEJANDRO</t>
  </si>
  <si>
    <t>VELADOR UNIDAD
DEPORTIVA</t>
  </si>
  <si>
    <t>O.G.</t>
  </si>
  <si>
    <t>ANDRADE VALLADOLID SAUL</t>
  </si>
  <si>
    <t>VARGAS MARQUEZ JOSE</t>
  </si>
  <si>
    <t>MEDICO VETERINARIO</t>
  </si>
  <si>
    <t>BIURQUEZ HERNANDEZ JUAN MANUEL</t>
  </si>
  <si>
    <t>NAVARRO CORTES MARCIA LIZETH</t>
  </si>
  <si>
    <t>CHAVARRIA HERNANDEZ LUIS</t>
  </si>
  <si>
    <t>MARIA GUADALUPE PALAFOX SILVA</t>
  </si>
  <si>
    <t>AUXILIAR 
PRTECCION CIVIL</t>
  </si>
  <si>
    <t>CHOFER (CAM)</t>
  </si>
  <si>
    <t>AUXILIAR ADMVO</t>
  </si>
  <si>
    <t>MURILLO BLANCO  CARLOS ARTURO</t>
  </si>
  <si>
    <t>DE LA CRUZ RAMIREZ JOSE ISRAEL</t>
  </si>
  <si>
    <t>ZARATE TRUJILLO LUIS ALONSO</t>
  </si>
  <si>
    <t>MARTINEZ GARCIA NOE</t>
  </si>
  <si>
    <t>GARCIA RIVAS JOSE TRINIDAD</t>
  </si>
  <si>
    <t>SERVICIOS PUBLICOS MUNICIPALES
SUPERVISORES</t>
  </si>
  <si>
    <t>ARAMBULA ANDRADE ERASMO</t>
  </si>
  <si>
    <t>JEFE DE SERVICIOS 
MULTIPLES</t>
  </si>
  <si>
    <t>BARRERA HERNANDEZ ALEJANDRO</t>
  </si>
  <si>
    <t xml:space="preserve">MANTENIMIENTO </t>
  </si>
  <si>
    <t>MA CONCEPCION ANDRADE SALCEDO</t>
  </si>
  <si>
    <t>FLORES LEDESMA  LUIS</t>
  </si>
  <si>
    <t>ZARATE MARTINEZ GERARDO</t>
  </si>
  <si>
    <t>RAMIREZ RAMIREZ YESSICA MARICELA</t>
  </si>
  <si>
    <t>QUINTANA MEDINA MIGUEL ANGEL</t>
  </si>
  <si>
    <t>FRANCISCO JAVIER RICO LOPEZ</t>
  </si>
  <si>
    <t>GARCIA MORA SARA</t>
  </si>
  <si>
    <t>DIANA GRECIA FLORES BALLESTEROS</t>
  </si>
  <si>
    <t>CORONA FLORES FRANCISCO</t>
  </si>
  <si>
    <t>H. AYUNTAMIENTO DE AYOTLAN, JALISCO</t>
  </si>
  <si>
    <t>TALLER MECANICO</t>
  </si>
  <si>
    <t>MECANICO</t>
  </si>
  <si>
    <t>DIANA LAURA AYALA AVIÑA</t>
  </si>
  <si>
    <t>MIGUEL MENDEZ ZARATE</t>
  </si>
  <si>
    <t>MANTENIMIENTO 
UNIDAD DEPORTIVA EL CARARCOL</t>
  </si>
  <si>
    <t>MANRIQUEZ GARCIA CARMINA YADIRA</t>
  </si>
  <si>
    <t>JOSE GARCIA CORDOVA</t>
  </si>
  <si>
    <t>ALBAÑIL DE
MANTENIMIENTO</t>
  </si>
  <si>
    <t>ENCARGADA</t>
  </si>
  <si>
    <t>CONCHAS QUINTERO OSVALDO</t>
  </si>
  <si>
    <t>DESARROLLO SOCAL Y HUMANO</t>
  </si>
  <si>
    <t>CURIEL PARADA JOSE ANTONIO</t>
  </si>
  <si>
    <t>ENLACE HABITAT</t>
  </si>
  <si>
    <t>MIGUEL CORONA JIMENEZ</t>
  </si>
  <si>
    <t>AGUIRRE HERNANDEZ ADAN</t>
  </si>
  <si>
    <t>AUXILIAR 
ALUMBRADO</t>
  </si>
  <si>
    <t>CHOFER 
ASEADOR</t>
  </si>
  <si>
    <t>ASEADOR
 PLAZA</t>
  </si>
  <si>
    <t>MEDICO 
MUNICIPAL</t>
  </si>
  <si>
    <t>MANTENIMIENTO
 GRAL</t>
  </si>
  <si>
    <t>AUXILIAR 
TECNICO</t>
  </si>
  <si>
    <t xml:space="preserve"> NAVARRETE SERRATOS SERGIO 
FERNANDO</t>
  </si>
  <si>
    <t xml:space="preserve"> REA GOMEZ FRANCISCO JAVIER</t>
  </si>
  <si>
    <t>ZARATE ALVAREZ JOSE MANUEL</t>
  </si>
  <si>
    <t>BRAVO MARTINEZ J. JESUS</t>
  </si>
  <si>
    <t>BARRERA BARRERA J. REFUGIO</t>
  </si>
  <si>
    <t>RODRIGUEZ GARCIA JUAN CARLOS</t>
  </si>
  <si>
    <t>SECRETARIO 
GENERAL</t>
  </si>
  <si>
    <t>CARDENAS RIVERA JUAN PABLO</t>
  </si>
  <si>
    <t>HURTADO AVIÑA CLEMENTINA</t>
  </si>
  <si>
    <t xml:space="preserve"> HURTADO VILLASEÑOR MARIA ELIZABETH</t>
  </si>
  <si>
    <t>ALMAGUER ESPARZA FELIPE</t>
  </si>
  <si>
    <t>TABAREZ MENDEZ J. REYES</t>
  </si>
  <si>
    <t>GONZALEZ HURTADO EMMANUEL LUIS</t>
  </si>
  <si>
    <t>INSTRUCTOR
GYM MUNICIPAL</t>
  </si>
  <si>
    <t>TOTAL
EMPLEADOS</t>
  </si>
  <si>
    <t>MUJERES</t>
  </si>
  <si>
    <t>RIGOBERTO RODRIGUEZ MURILLO</t>
  </si>
  <si>
    <t>SEGURIDAD PUBLICA</t>
  </si>
  <si>
    <t>DEL MES DE JULIO 2015.</t>
  </si>
  <si>
    <t xml:space="preserve">TOTAL </t>
  </si>
  <si>
    <t>PEREZ FLORIDO J. TRINIDAD</t>
  </si>
  <si>
    <t>LOPEZ GARCIA J. JESUS</t>
  </si>
  <si>
    <t xml:space="preserve">NOMINA CORRESPONDIENTE A LA SEGUNDA QUINCENA </t>
  </si>
  <si>
    <t>HERNANDEZ ALVARADO MARISELA</t>
  </si>
  <si>
    <t>INTENDENTE 
GYM</t>
  </si>
  <si>
    <t xml:space="preserve">NOMINA CORRESPONDIENTE A PAGO DE DIAS EXTRAS TRABAJADOS </t>
  </si>
  <si>
    <t>DEL MES DE JULIO DEL 2015</t>
  </si>
  <si>
    <t>MODULO MAQUINARIA</t>
  </si>
  <si>
    <t>SERVICVIOS PUBLICOS MUNCIPALES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</si>
</sst>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_(&quot;$&quot;* #,##0.0_);_(&quot;$&quot;* \(#,##0.0\);_(&quot;$&quot;* &quot;-&quot;??_);_(@_)"/>
    <numFmt numFmtId="169" formatCode="&quot;$&quot;#,##0.00"/>
    <numFmt numFmtId="170" formatCode="#,##0.0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57"/>
      <name val="Arial Unicode MS"/>
      <family val="2"/>
    </font>
    <font>
      <b/>
      <sz val="10"/>
      <color indexed="17"/>
      <name val="Arial Unicode MS"/>
      <family val="2"/>
    </font>
    <font>
      <b/>
      <sz val="10"/>
      <color indexed="48"/>
      <name val="Arial Unicode MS"/>
      <family val="2"/>
    </font>
    <font>
      <b/>
      <sz val="10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 Unicode MS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Verdana"/>
      <family val="2"/>
    </font>
    <font>
      <b/>
      <sz val="24"/>
      <name val="Verdana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9"/>
      <name val="Arial Unicode MS"/>
      <family val="2"/>
    </font>
    <font>
      <b/>
      <sz val="24"/>
      <color indexed="57"/>
      <name val="Arial"/>
      <family val="2"/>
    </font>
    <font>
      <b/>
      <sz val="24"/>
      <color indexed="8"/>
      <name val="Verdana"/>
      <family val="2"/>
    </font>
    <font>
      <b/>
      <sz val="12"/>
      <color indexed="9"/>
      <name val="Arial Unicode MS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57"/>
      <name val="Arial Unicode MS"/>
      <family val="2"/>
    </font>
    <font>
      <sz val="9"/>
      <name val="Arial Unicode MS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 Unicode MS"/>
      <family val="2"/>
    </font>
    <font>
      <b/>
      <sz val="9"/>
      <color indexed="8"/>
      <name val="Arial"/>
      <family val="2"/>
    </font>
    <font>
      <b/>
      <sz val="9"/>
      <color indexed="57"/>
      <name val="Arial Unicode MS"/>
      <family val="2"/>
    </font>
    <font>
      <b/>
      <sz val="9"/>
      <name val="Arial Unicode MS"/>
      <family val="2"/>
    </font>
    <font>
      <sz val="9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8"/>
      <name val="Arial Unicode MS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4"/>
      <name val="Arial"/>
      <family val="2"/>
    </font>
    <font>
      <b/>
      <sz val="8"/>
      <name val="Arial Unicode MS"/>
      <family val="2"/>
    </font>
    <font>
      <b/>
      <sz val="8"/>
      <color indexed="8"/>
      <name val="Arial Unicode MS"/>
      <family val="2"/>
    </font>
    <font>
      <b/>
      <sz val="7"/>
      <name val="Arial Unicode MS"/>
      <family val="2"/>
    </font>
    <font>
      <b/>
      <sz val="9"/>
      <color indexed="9"/>
      <name val="Arial Unicode MS"/>
      <family val="2"/>
    </font>
    <font>
      <b/>
      <sz val="8"/>
      <name val="Arial"/>
      <family val="2"/>
    </font>
    <font>
      <b/>
      <sz val="7"/>
      <color indexed="8"/>
      <name val="Arial Unicode MS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0"/>
      <name val="Arial Unicode MS"/>
      <family val="2"/>
    </font>
    <font>
      <b/>
      <sz val="10"/>
      <color theme="0"/>
      <name val="Arial Unicode MS"/>
      <family val="2"/>
    </font>
    <font>
      <sz val="24"/>
      <color theme="1"/>
      <name val="Arial"/>
      <family val="2"/>
    </font>
    <font>
      <b/>
      <sz val="9"/>
      <color theme="0"/>
      <name val="Arial Unicode MS"/>
      <family val="2"/>
    </font>
    <font>
      <b/>
      <sz val="10"/>
      <color theme="1"/>
      <name val="Arial Unicode MS"/>
      <family val="2"/>
    </font>
    <font>
      <b/>
      <sz val="24"/>
      <color theme="1"/>
      <name val="Arial"/>
      <family val="2"/>
    </font>
    <font>
      <b/>
      <sz val="7"/>
      <color theme="1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81" fillId="38" borderId="0" applyNumberFormat="0" applyBorder="0" applyAlignment="0" applyProtection="0"/>
    <xf numFmtId="0" fontId="4" fillId="39" borderId="1" applyNumberFormat="0" applyAlignment="0" applyProtection="0"/>
    <xf numFmtId="0" fontId="82" fillId="40" borderId="2" applyNumberFormat="0" applyAlignment="0" applyProtection="0"/>
    <xf numFmtId="0" fontId="83" fillId="41" borderId="3" applyNumberFormat="0" applyAlignment="0" applyProtection="0"/>
    <xf numFmtId="0" fontId="84" fillId="0" borderId="4" applyNumberFormat="0" applyFill="0" applyAlignment="0" applyProtection="0"/>
    <xf numFmtId="0" fontId="5" fillId="42" borderId="5" applyNumberFormat="0" applyAlignment="0" applyProtection="0"/>
    <xf numFmtId="0" fontId="85" fillId="0" borderId="6" applyNumberFormat="0" applyFill="0" applyAlignment="0" applyProtection="0"/>
    <xf numFmtId="0" fontId="86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0" fontId="80" fillId="47" borderId="0" applyNumberFormat="0" applyBorder="0" applyAlignment="0" applyProtection="0"/>
    <xf numFmtId="0" fontId="80" fillId="48" borderId="0" applyNumberFormat="0" applyBorder="0" applyAlignment="0" applyProtection="0"/>
    <xf numFmtId="0" fontId="87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88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89" fillId="40" borderId="14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5" applyNumberFormat="0" applyFill="0" applyAlignment="0" applyProtection="0"/>
    <xf numFmtId="0" fontId="86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6" fillId="0" borderId="0" xfId="0" applyFont="1" applyFill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4" fontId="32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2" fontId="33" fillId="0" borderId="19" xfId="0" applyNumberFormat="1" applyFont="1" applyFill="1" applyBorder="1" applyAlignment="1">
      <alignment horizontal="center"/>
    </xf>
    <xf numFmtId="2" fontId="33" fillId="0" borderId="2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0" fontId="44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44" fontId="4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4" fontId="44" fillId="0" borderId="0" xfId="0" applyNumberFormat="1" applyFont="1" applyFill="1" applyAlignment="1">
      <alignment horizontal="center"/>
    </xf>
    <xf numFmtId="44" fontId="44" fillId="0" borderId="0" xfId="0" applyNumberFormat="1" applyFont="1" applyFill="1" applyAlignment="1">
      <alignment horizontal="center"/>
    </xf>
    <xf numFmtId="4" fontId="24" fillId="0" borderId="0" xfId="0" applyNumberFormat="1" applyFont="1" applyFill="1" applyBorder="1" applyAlignment="1">
      <alignment/>
    </xf>
    <xf numFmtId="44" fontId="2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left"/>
    </xf>
    <xf numFmtId="4" fontId="26" fillId="0" borderId="18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 shrinkToFit="1"/>
    </xf>
    <xf numFmtId="0" fontId="38" fillId="0" borderId="0" xfId="0" applyFont="1" applyFill="1" applyAlignment="1">
      <alignment/>
    </xf>
    <xf numFmtId="2" fontId="43" fillId="0" borderId="2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43" fillId="0" borderId="0" xfId="0" applyFont="1" applyFill="1" applyAlignment="1">
      <alignment horizontal="center" vertical="center"/>
    </xf>
    <xf numFmtId="4" fontId="4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166" fontId="26" fillId="0" borderId="0" xfId="83" applyFont="1" applyFill="1" applyAlignment="1">
      <alignment horizontal="center" vertical="center"/>
    </xf>
    <xf numFmtId="2" fontId="40" fillId="0" borderId="20" xfId="0" applyNumberFormat="1" applyFont="1" applyFill="1" applyBorder="1" applyAlignment="1">
      <alignment horizontal="center"/>
    </xf>
    <xf numFmtId="2" fontId="28" fillId="0" borderId="20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 wrapText="1"/>
    </xf>
    <xf numFmtId="4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4" fontId="3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/>
    </xf>
    <xf numFmtId="2" fontId="35" fillId="0" borderId="0" xfId="0" applyNumberFormat="1" applyFont="1" applyFill="1" applyAlignment="1">
      <alignment horizontal="center" vertical="center"/>
    </xf>
    <xf numFmtId="2" fontId="39" fillId="0" borderId="0" xfId="0" applyNumberFormat="1" applyFont="1" applyFill="1" applyAlignment="1">
      <alignment horizontal="center" vertical="center"/>
    </xf>
    <xf numFmtId="2" fontId="38" fillId="0" borderId="0" xfId="0" applyNumberFormat="1" applyFont="1" applyFill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167" fontId="35" fillId="0" borderId="0" xfId="0" applyNumberFormat="1" applyFont="1" applyFill="1" applyBorder="1" applyAlignment="1">
      <alignment horizontal="center" vertical="center"/>
    </xf>
    <xf numFmtId="4" fontId="34" fillId="0" borderId="18" xfId="0" applyNumberFormat="1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94" fillId="0" borderId="0" xfId="0" applyFont="1" applyFill="1" applyBorder="1" applyAlignment="1">
      <alignment wrapText="1"/>
    </xf>
    <xf numFmtId="0" fontId="95" fillId="0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 wrapText="1"/>
    </xf>
    <xf numFmtId="2" fontId="96" fillId="54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5" fillId="54" borderId="0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4" fontId="35" fillId="54" borderId="18" xfId="0" applyNumberFormat="1" applyFont="1" applyFill="1" applyBorder="1" applyAlignment="1">
      <alignment horizontal="center" vertical="center"/>
    </xf>
    <xf numFmtId="4" fontId="35" fillId="54" borderId="0" xfId="0" applyNumberFormat="1" applyFont="1" applyFill="1" applyBorder="1" applyAlignment="1">
      <alignment horizontal="center" vertical="center"/>
    </xf>
    <xf numFmtId="0" fontId="19" fillId="55" borderId="0" xfId="0" applyFont="1" applyFill="1" applyAlignment="1">
      <alignment/>
    </xf>
    <xf numFmtId="4" fontId="34" fillId="54" borderId="0" xfId="0" applyNumberFormat="1" applyFont="1" applyFill="1" applyBorder="1" applyAlignment="1">
      <alignment horizontal="center" vertical="center"/>
    </xf>
    <xf numFmtId="4" fontId="35" fillId="54" borderId="22" xfId="0" applyNumberFormat="1" applyFont="1" applyFill="1" applyBorder="1" applyAlignment="1">
      <alignment horizontal="center" vertical="center"/>
    </xf>
    <xf numFmtId="0" fontId="34" fillId="54" borderId="0" xfId="0" applyFont="1" applyFill="1" applyAlignment="1">
      <alignment horizontal="center" vertical="center"/>
    </xf>
    <xf numFmtId="4" fontId="34" fillId="54" borderId="18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166" fontId="38" fillId="54" borderId="0" xfId="83" applyFont="1" applyFill="1" applyBorder="1" applyAlignment="1">
      <alignment horizontal="center" vertical="center"/>
    </xf>
    <xf numFmtId="167" fontId="35" fillId="54" borderId="22" xfId="0" applyNumberFormat="1" applyFont="1" applyFill="1" applyBorder="1" applyAlignment="1">
      <alignment horizontal="center" vertical="center"/>
    </xf>
    <xf numFmtId="167" fontId="35" fillId="54" borderId="0" xfId="0" applyNumberFormat="1" applyFont="1" applyFill="1" applyBorder="1" applyAlignment="1">
      <alignment horizontal="center" vertical="center"/>
    </xf>
    <xf numFmtId="4" fontId="35" fillId="54" borderId="22" xfId="83" applyNumberFormat="1" applyFont="1" applyFill="1" applyBorder="1" applyAlignment="1">
      <alignment horizontal="center" vertical="center"/>
    </xf>
    <xf numFmtId="4" fontId="35" fillId="54" borderId="0" xfId="83" applyNumberFormat="1" applyFont="1" applyFill="1" applyBorder="1" applyAlignment="1">
      <alignment horizontal="center" vertical="center"/>
    </xf>
    <xf numFmtId="4" fontId="35" fillId="54" borderId="18" xfId="83" applyNumberFormat="1" applyFont="1" applyFill="1" applyBorder="1" applyAlignment="1">
      <alignment horizontal="center" vertical="center"/>
    </xf>
    <xf numFmtId="167" fontId="34" fillId="54" borderId="0" xfId="0" applyNumberFormat="1" applyFont="1" applyFill="1" applyBorder="1" applyAlignment="1">
      <alignment horizontal="center" vertical="center"/>
    </xf>
    <xf numFmtId="0" fontId="38" fillId="54" borderId="0" xfId="0" applyFont="1" applyFill="1" applyBorder="1" applyAlignment="1">
      <alignment horizontal="center" vertical="center" wrapText="1"/>
    </xf>
    <xf numFmtId="0" fontId="35" fillId="54" borderId="0" xfId="0" applyNumberFormat="1" applyFont="1" applyFill="1" applyBorder="1" applyAlignment="1">
      <alignment horizontal="center" wrapText="1"/>
    </xf>
    <xf numFmtId="0" fontId="37" fillId="54" borderId="0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/>
    </xf>
    <xf numFmtId="4" fontId="49" fillId="54" borderId="0" xfId="0" applyNumberFormat="1" applyFont="1" applyFill="1" applyBorder="1" applyAlignment="1">
      <alignment horizontal="center" vertical="center"/>
    </xf>
    <xf numFmtId="4" fontId="36" fillId="54" borderId="0" xfId="0" applyNumberFormat="1" applyFont="1" applyFill="1" applyBorder="1" applyAlignment="1">
      <alignment horizontal="center" vertical="center"/>
    </xf>
    <xf numFmtId="4" fontId="35" fillId="54" borderId="23" xfId="0" applyNumberFormat="1" applyFont="1" applyFill="1" applyBorder="1" applyAlignment="1">
      <alignment horizontal="center" vertical="center"/>
    </xf>
    <xf numFmtId="169" fontId="34" fillId="54" borderId="0" xfId="85" applyNumberFormat="1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/>
    </xf>
    <xf numFmtId="0" fontId="37" fillId="54" borderId="0" xfId="0" applyFont="1" applyFill="1" applyBorder="1" applyAlignment="1">
      <alignment horizontal="center"/>
    </xf>
    <xf numFmtId="168" fontId="37" fillId="54" borderId="0" xfId="85" applyNumberFormat="1" applyFont="1" applyFill="1" applyBorder="1" applyAlignment="1">
      <alignment horizontal="center"/>
    </xf>
    <xf numFmtId="165" fontId="34" fillId="54" borderId="0" xfId="85" applyFont="1" applyFill="1" applyBorder="1" applyAlignment="1">
      <alignment/>
    </xf>
    <xf numFmtId="168" fontId="34" fillId="54" borderId="0" xfId="85" applyNumberFormat="1" applyFont="1" applyFill="1" applyBorder="1" applyAlignment="1">
      <alignment/>
    </xf>
    <xf numFmtId="0" fontId="48" fillId="54" borderId="24" xfId="0" applyFont="1" applyFill="1" applyBorder="1" applyAlignment="1">
      <alignment horizontal="center" vertical="center" wrapText="1"/>
    </xf>
    <xf numFmtId="2" fontId="35" fillId="54" borderId="0" xfId="0" applyNumberFormat="1" applyFont="1" applyFill="1" applyBorder="1" applyAlignment="1">
      <alignment horizontal="center" vertical="center"/>
    </xf>
    <xf numFmtId="2" fontId="34" fillId="54" borderId="0" xfId="0" applyNumberFormat="1" applyFont="1" applyFill="1" applyBorder="1" applyAlignment="1">
      <alignment horizontal="center" vertical="center" wrapText="1"/>
    </xf>
    <xf numFmtId="0" fontId="35" fillId="54" borderId="0" xfId="0" applyFont="1" applyFill="1" applyAlignment="1">
      <alignment/>
    </xf>
    <xf numFmtId="4" fontId="35" fillId="54" borderId="0" xfId="0" applyNumberFormat="1" applyFont="1" applyFill="1" applyAlignment="1">
      <alignment/>
    </xf>
    <xf numFmtId="2" fontId="34" fillId="54" borderId="0" xfId="0" applyNumberFormat="1" applyFont="1" applyFill="1" applyBorder="1" applyAlignment="1">
      <alignment horizontal="center" vertical="center"/>
    </xf>
    <xf numFmtId="4" fontId="34" fillId="54" borderId="0" xfId="85" applyNumberFormat="1" applyFont="1" applyFill="1" applyBorder="1" applyAlignment="1">
      <alignment horizontal="center" vertical="center"/>
    </xf>
    <xf numFmtId="2" fontId="39" fillId="54" borderId="0" xfId="0" applyNumberFormat="1" applyFont="1" applyFill="1" applyAlignment="1">
      <alignment horizontal="center" vertical="center"/>
    </xf>
    <xf numFmtId="4" fontId="46" fillId="54" borderId="0" xfId="0" applyNumberFormat="1" applyFont="1" applyFill="1" applyAlignment="1">
      <alignment horizontal="center" vertical="center"/>
    </xf>
    <xf numFmtId="0" fontId="38" fillId="54" borderId="0" xfId="0" applyFont="1" applyFill="1" applyAlignment="1">
      <alignment/>
    </xf>
    <xf numFmtId="2" fontId="35" fillId="54" borderId="0" xfId="0" applyNumberFormat="1" applyFont="1" applyFill="1" applyAlignment="1">
      <alignment horizontal="center" vertical="center"/>
    </xf>
    <xf numFmtId="2" fontId="38" fillId="54" borderId="0" xfId="0" applyNumberFormat="1" applyFont="1" applyFill="1" applyAlignment="1">
      <alignment horizontal="center" vertical="center"/>
    </xf>
    <xf numFmtId="0" fontId="26" fillId="54" borderId="0" xfId="0" applyFont="1" applyFill="1" applyAlignment="1">
      <alignment horizontal="center" vertical="center"/>
    </xf>
    <xf numFmtId="4" fontId="26" fillId="54" borderId="0" xfId="0" applyNumberFormat="1" applyFont="1" applyFill="1" applyBorder="1" applyAlignment="1">
      <alignment horizontal="center" vertical="center"/>
    </xf>
    <xf numFmtId="4" fontId="26" fillId="54" borderId="0" xfId="0" applyNumberFormat="1" applyFont="1" applyFill="1" applyAlignment="1">
      <alignment horizontal="center" vertical="center"/>
    </xf>
    <xf numFmtId="2" fontId="28" fillId="54" borderId="20" xfId="0" applyNumberFormat="1" applyFont="1" applyFill="1" applyBorder="1" applyAlignment="1">
      <alignment horizontal="center"/>
    </xf>
    <xf numFmtId="167" fontId="35" fillId="54" borderId="18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44" fontId="24" fillId="0" borderId="0" xfId="0" applyNumberFormat="1" applyFont="1" applyFill="1" applyBorder="1" applyAlignment="1">
      <alignment/>
    </xf>
    <xf numFmtId="0" fontId="48" fillId="54" borderId="25" xfId="0" applyFont="1" applyFill="1" applyBorder="1" applyAlignment="1">
      <alignment horizontal="center" vertical="center" wrapText="1"/>
    </xf>
    <xf numFmtId="0" fontId="46" fillId="54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center" vertical="center"/>
    </xf>
    <xf numFmtId="4" fontId="51" fillId="0" borderId="18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/>
    </xf>
    <xf numFmtId="0" fontId="51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2" fontId="57" fillId="0" borderId="20" xfId="0" applyNumberFormat="1" applyFont="1" applyFill="1" applyBorder="1" applyAlignment="1">
      <alignment horizontal="center"/>
    </xf>
    <xf numFmtId="4" fontId="53" fillId="0" borderId="18" xfId="0" applyNumberFormat="1" applyFont="1" applyFill="1" applyBorder="1" applyAlignment="1">
      <alignment horizontal="center" vertical="center"/>
    </xf>
    <xf numFmtId="2" fontId="59" fillId="0" borderId="20" xfId="0" applyNumberFormat="1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left"/>
    </xf>
    <xf numFmtId="44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0" fontId="61" fillId="0" borderId="0" xfId="0" applyFont="1" applyFill="1" applyAlignment="1">
      <alignment horizontal="left"/>
    </xf>
    <xf numFmtId="4" fontId="51" fillId="0" borderId="0" xfId="83" applyNumberFormat="1" applyFont="1" applyFill="1" applyBorder="1" applyAlignment="1">
      <alignment horizontal="center" vertical="center"/>
    </xf>
    <xf numFmtId="14" fontId="57" fillId="0" borderId="20" xfId="0" applyNumberFormat="1" applyFont="1" applyFill="1" applyBorder="1" applyAlignment="1">
      <alignment horizontal="center"/>
    </xf>
    <xf numFmtId="4" fontId="51" fillId="0" borderId="18" xfId="83" applyNumberFormat="1" applyFont="1" applyFill="1" applyBorder="1" applyAlignment="1">
      <alignment horizontal="center" vertical="center"/>
    </xf>
    <xf numFmtId="14" fontId="62" fillId="0" borderId="19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14" fontId="51" fillId="0" borderId="26" xfId="0" applyNumberFormat="1" applyFont="1" applyFill="1" applyBorder="1" applyAlignment="1">
      <alignment vertical="center"/>
    </xf>
    <xf numFmtId="14" fontId="51" fillId="0" borderId="27" xfId="0" applyNumberFormat="1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2" fontId="59" fillId="0" borderId="19" xfId="0" applyNumberFormat="1" applyFont="1" applyFill="1" applyBorder="1" applyAlignment="1">
      <alignment horizontal="center"/>
    </xf>
    <xf numFmtId="4" fontId="52" fillId="0" borderId="0" xfId="0" applyNumberFormat="1" applyFont="1" applyFill="1" applyAlignment="1">
      <alignment horizontal="center"/>
    </xf>
    <xf numFmtId="4" fontId="51" fillId="0" borderId="18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4" fontId="58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65" fillId="0" borderId="20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 vertical="center"/>
    </xf>
    <xf numFmtId="4" fontId="66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63" fillId="0" borderId="0" xfId="0" applyFont="1" applyFill="1" applyAlignment="1">
      <alignment horizontal="center" vertical="center"/>
    </xf>
    <xf numFmtId="4" fontId="63" fillId="0" borderId="0" xfId="0" applyNumberFormat="1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2" fontId="6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70" fontId="0" fillId="0" borderId="0" xfId="0" applyNumberFormat="1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45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4" fillId="0" borderId="20" xfId="0" applyFont="1" applyFill="1" applyBorder="1" applyAlignment="1">
      <alignment horizontal="center"/>
    </xf>
    <xf numFmtId="0" fontId="0" fillId="5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2" fontId="65" fillId="0" borderId="20" xfId="0" applyNumberFormat="1" applyFont="1" applyFill="1" applyBorder="1" applyAlignment="1">
      <alignment horizontal="center"/>
    </xf>
    <xf numFmtId="0" fontId="0" fillId="54" borderId="0" xfId="0" applyFont="1" applyFill="1" applyAlignment="1">
      <alignment horizontal="left" vertical="center" wrapText="1"/>
    </xf>
    <xf numFmtId="0" fontId="45" fillId="54" borderId="0" xfId="0" applyFont="1" applyFill="1" applyBorder="1" applyAlignment="1">
      <alignment horizontal="center" vertical="center"/>
    </xf>
    <xf numFmtId="4" fontId="0" fillId="54" borderId="0" xfId="0" applyNumberFormat="1" applyFont="1" applyFill="1" applyBorder="1" applyAlignment="1">
      <alignment horizontal="center" vertical="center"/>
    </xf>
    <xf numFmtId="44" fontId="0" fillId="54" borderId="0" xfId="0" applyNumberFormat="1" applyFont="1" applyFill="1" applyBorder="1" applyAlignment="1">
      <alignment/>
    </xf>
    <xf numFmtId="4" fontId="0" fillId="54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4" borderId="0" xfId="0" applyFont="1" applyFill="1" applyBorder="1" applyAlignment="1">
      <alignment wrapText="1"/>
    </xf>
    <xf numFmtId="0" fontId="67" fillId="54" borderId="0" xfId="0" applyFont="1" applyFill="1" applyBorder="1" applyAlignment="1">
      <alignment horizontal="center" vertical="center"/>
    </xf>
    <xf numFmtId="4" fontId="45" fillId="54" borderId="0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4" fontId="0" fillId="0" borderId="18" xfId="0" applyNumberFormat="1" applyFont="1" applyFill="1" applyBorder="1" applyAlignment="1">
      <alignment/>
    </xf>
    <xf numFmtId="4" fontId="45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63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4" fontId="63" fillId="0" borderId="28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166" fontId="0" fillId="0" borderId="0" xfId="83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shrinkToFit="1"/>
    </xf>
    <xf numFmtId="0" fontId="63" fillId="0" borderId="20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0" fillId="54" borderId="0" xfId="0" applyFont="1" applyFill="1" applyAlignment="1">
      <alignment horizontal="center" vertical="center"/>
    </xf>
    <xf numFmtId="0" fontId="0" fillId="54" borderId="0" xfId="0" applyFont="1" applyFill="1" applyAlignment="1">
      <alignment horizontal="center" vertical="center" wrapText="1"/>
    </xf>
    <xf numFmtId="2" fontId="65" fillId="54" borderId="19" xfId="0" applyNumberFormat="1" applyFont="1" applyFill="1" applyBorder="1" applyAlignment="1">
      <alignment horizontal="center"/>
    </xf>
    <xf numFmtId="2" fontId="65" fillId="0" borderId="19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 wrapText="1"/>
    </xf>
    <xf numFmtId="166" fontId="0" fillId="0" borderId="0" xfId="83" applyFont="1" applyFill="1" applyAlignment="1">
      <alignment horizontal="center" vertical="center"/>
    </xf>
    <xf numFmtId="2" fontId="44" fillId="0" borderId="20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center" shrinkToFit="1"/>
    </xf>
    <xf numFmtId="0" fontId="0" fillId="0" borderId="18" xfId="0" applyFont="1" applyFill="1" applyBorder="1" applyAlignment="1">
      <alignment horizontal="center" vertical="center"/>
    </xf>
    <xf numFmtId="4" fontId="63" fillId="0" borderId="18" xfId="0" applyNumberFormat="1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center" wrapText="1"/>
    </xf>
    <xf numFmtId="4" fontId="6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4" fontId="67" fillId="0" borderId="0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54" borderId="18" xfId="0" applyNumberFormat="1" applyFont="1" applyFill="1" applyBorder="1" applyAlignment="1">
      <alignment horizontal="center" vertical="center"/>
    </xf>
    <xf numFmtId="0" fontId="65" fillId="54" borderId="19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4" fontId="0" fillId="0" borderId="0" xfId="85" applyNumberFormat="1" applyFont="1" applyFill="1" applyBorder="1" applyAlignment="1">
      <alignment horizontal="center" vertical="center"/>
    </xf>
    <xf numFmtId="166" fontId="0" fillId="54" borderId="18" xfId="83" applyFont="1" applyFill="1" applyBorder="1" applyAlignment="1">
      <alignment horizontal="center" vertical="center"/>
    </xf>
    <xf numFmtId="0" fontId="0" fillId="54" borderId="0" xfId="0" applyFont="1" applyFill="1" applyBorder="1" applyAlignment="1">
      <alignment horizontal="left" vertical="center" wrapText="1"/>
    </xf>
    <xf numFmtId="2" fontId="65" fillId="54" borderId="20" xfId="0" applyNumberFormat="1" applyFont="1" applyFill="1" applyBorder="1" applyAlignment="1">
      <alignment horizontal="center"/>
    </xf>
    <xf numFmtId="0" fontId="19" fillId="55" borderId="0" xfId="0" applyFont="1" applyFill="1" applyAlignment="1">
      <alignment/>
    </xf>
    <xf numFmtId="2" fontId="45" fillId="0" borderId="2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wrapText="1"/>
    </xf>
    <xf numFmtId="4" fontId="45" fillId="0" borderId="0" xfId="0" applyNumberFormat="1" applyFont="1" applyFill="1" applyBorder="1" applyAlignment="1">
      <alignment horizontal="center"/>
    </xf>
    <xf numFmtId="0" fontId="0" fillId="54" borderId="0" xfId="0" applyFont="1" applyFill="1" applyAlignment="1">
      <alignment horizontal="left" wrapText="1"/>
    </xf>
    <xf numFmtId="4" fontId="0" fillId="54" borderId="0" xfId="0" applyNumberFormat="1" applyFont="1" applyFill="1" applyBorder="1" applyAlignment="1">
      <alignment horizontal="center"/>
    </xf>
    <xf numFmtId="2" fontId="44" fillId="54" borderId="20" xfId="0" applyNumberFormat="1" applyFont="1" applyFill="1" applyBorder="1" applyAlignment="1">
      <alignment horizontal="center"/>
    </xf>
    <xf numFmtId="2" fontId="71" fillId="0" borderId="0" xfId="0" applyNumberFormat="1" applyFont="1" applyFill="1" applyBorder="1" applyAlignment="1">
      <alignment horizontal="center"/>
    </xf>
    <xf numFmtId="44" fontId="0" fillId="0" borderId="0" xfId="83" applyNumberFormat="1" applyFont="1" applyFill="1" applyBorder="1" applyAlignment="1">
      <alignment/>
    </xf>
    <xf numFmtId="44" fontId="0" fillId="0" borderId="18" xfId="83" applyNumberFormat="1" applyFont="1" applyFill="1" applyBorder="1" applyAlignment="1">
      <alignment horizontal="center"/>
    </xf>
    <xf numFmtId="44" fontId="0" fillId="0" borderId="18" xfId="0" applyNumberFormat="1" applyFont="1" applyFill="1" applyBorder="1" applyAlignment="1">
      <alignment/>
    </xf>
    <xf numFmtId="0" fontId="63" fillId="0" borderId="19" xfId="0" applyFont="1" applyFill="1" applyBorder="1" applyAlignment="1">
      <alignment horizontal="center"/>
    </xf>
    <xf numFmtId="0" fontId="63" fillId="0" borderId="0" xfId="0" applyFont="1" applyFill="1" applyAlignment="1">
      <alignment horizontal="left" wrapText="1"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4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51" fillId="0" borderId="18" xfId="0" applyFont="1" applyFill="1" applyBorder="1" applyAlignment="1">
      <alignment horizontal="center" vertical="center"/>
    </xf>
    <xf numFmtId="44" fontId="61" fillId="0" borderId="18" xfId="0" applyNumberFormat="1" applyFont="1" applyFill="1" applyBorder="1" applyAlignment="1">
      <alignment/>
    </xf>
    <xf numFmtId="44" fontId="72" fillId="0" borderId="0" xfId="0" applyNumberFormat="1" applyFont="1" applyFill="1" applyBorder="1" applyAlignment="1">
      <alignment/>
    </xf>
    <xf numFmtId="0" fontId="32" fillId="54" borderId="0" xfId="0" applyFont="1" applyFill="1" applyAlignment="1">
      <alignment horizontal="left" vertical="center" wrapText="1"/>
    </xf>
    <xf numFmtId="0" fontId="65" fillId="54" borderId="20" xfId="0" applyFont="1" applyFill="1" applyBorder="1" applyAlignment="1">
      <alignment horizontal="center"/>
    </xf>
    <xf numFmtId="166" fontId="0" fillId="54" borderId="0" xfId="83" applyFont="1" applyFill="1" applyAlignment="1">
      <alignment horizontal="center" vertical="center"/>
    </xf>
    <xf numFmtId="0" fontId="35" fillId="54" borderId="19" xfId="0" applyFont="1" applyFill="1" applyBorder="1" applyAlignment="1">
      <alignment horizontal="center" vertical="center"/>
    </xf>
    <xf numFmtId="0" fontId="35" fillId="54" borderId="19" xfId="0" applyFont="1" applyFill="1" applyBorder="1" applyAlignment="1">
      <alignment horizontal="center"/>
    </xf>
    <xf numFmtId="0" fontId="35" fillId="54" borderId="0" xfId="0" applyFont="1" applyFill="1" applyBorder="1" applyAlignment="1">
      <alignment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8" fillId="54" borderId="21" xfId="0" applyFont="1" applyFill="1" applyBorder="1" applyAlignment="1">
      <alignment horizontal="center" vertical="center" wrapText="1"/>
    </xf>
    <xf numFmtId="0" fontId="35" fillId="54" borderId="0" xfId="0" applyNumberFormat="1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center"/>
    </xf>
    <xf numFmtId="44" fontId="20" fillId="55" borderId="0" xfId="0" applyNumberFormat="1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73" fillId="55" borderId="0" xfId="0" applyFont="1" applyFill="1" applyBorder="1" applyAlignment="1">
      <alignment horizontal="center" wrapText="1"/>
    </xf>
    <xf numFmtId="0" fontId="55" fillId="55" borderId="0" xfId="0" applyFont="1" applyFill="1" applyBorder="1" applyAlignment="1">
      <alignment/>
    </xf>
    <xf numFmtId="0" fontId="55" fillId="55" borderId="0" xfId="0" applyFont="1" applyFill="1" applyAlignment="1">
      <alignment/>
    </xf>
    <xf numFmtId="0" fontId="61" fillId="55" borderId="0" xfId="0" applyFont="1" applyFill="1" applyAlignment="1">
      <alignment horizontal="center"/>
    </xf>
    <xf numFmtId="0" fontId="61" fillId="55" borderId="0" xfId="0" applyFont="1" applyFill="1" applyAlignment="1">
      <alignment horizontal="center" wrapText="1"/>
    </xf>
    <xf numFmtId="0" fontId="74" fillId="55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/>
    </xf>
    <xf numFmtId="0" fontId="97" fillId="0" borderId="0" xfId="0" applyFont="1" applyFill="1" applyAlignment="1">
      <alignment wrapText="1"/>
    </xf>
    <xf numFmtId="0" fontId="61" fillId="55" borderId="0" xfId="0" applyFont="1" applyFill="1" applyBorder="1" applyAlignment="1">
      <alignment horizontal="center"/>
    </xf>
    <xf numFmtId="0" fontId="98" fillId="55" borderId="0" xfId="0" applyFont="1" applyFill="1" applyBorder="1" applyAlignment="1">
      <alignment horizontal="center" wrapText="1"/>
    </xf>
    <xf numFmtId="0" fontId="20" fillId="55" borderId="0" xfId="0" applyFont="1" applyFill="1" applyBorder="1" applyAlignment="1">
      <alignment horizontal="center"/>
    </xf>
    <xf numFmtId="0" fontId="20" fillId="55" borderId="0" xfId="0" applyNumberFormat="1" applyFont="1" applyFill="1" applyBorder="1" applyAlignment="1">
      <alignment horizontal="center"/>
    </xf>
    <xf numFmtId="44" fontId="20" fillId="55" borderId="0" xfId="0" applyNumberFormat="1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4" fillId="54" borderId="18" xfId="0" applyFont="1" applyFill="1" applyBorder="1" applyAlignment="1">
      <alignment horizontal="center" vertical="center"/>
    </xf>
    <xf numFmtId="0" fontId="34" fillId="54" borderId="0" xfId="0" applyFont="1" applyFill="1" applyAlignment="1">
      <alignment/>
    </xf>
    <xf numFmtId="4" fontId="34" fillId="54" borderId="0" xfId="0" applyNumberFormat="1" applyFont="1" applyFill="1" applyAlignment="1">
      <alignment/>
    </xf>
    <xf numFmtId="0" fontId="0" fillId="54" borderId="0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4" fontId="35" fillId="0" borderId="18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48" fillId="54" borderId="21" xfId="0" applyFont="1" applyFill="1" applyBorder="1" applyAlignment="1">
      <alignment horizontal="center" vertical="center" wrapText="1"/>
    </xf>
    <xf numFmtId="4" fontId="9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vertical="center"/>
    </xf>
    <xf numFmtId="0" fontId="42" fillId="0" borderId="19" xfId="0" applyFont="1" applyFill="1" applyBorder="1" applyAlignment="1">
      <alignment/>
    </xf>
    <xf numFmtId="0" fontId="76" fillId="0" borderId="0" xfId="0" applyFont="1" applyFill="1" applyAlignment="1">
      <alignment horizontal="center"/>
    </xf>
    <xf numFmtId="4" fontId="32" fillId="0" borderId="19" xfId="0" applyNumberFormat="1" applyFont="1" applyFill="1" applyBorder="1" applyAlignment="1">
      <alignment horizontal="center" vertical="center"/>
    </xf>
    <xf numFmtId="166" fontId="0" fillId="0" borderId="18" xfId="83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left" vertical="center" wrapText="1"/>
    </xf>
    <xf numFmtId="0" fontId="0" fillId="55" borderId="0" xfId="0" applyFont="1" applyFill="1" applyAlignment="1">
      <alignment horizontal="center" vertical="center" wrapText="1"/>
    </xf>
    <xf numFmtId="4" fontId="0" fillId="55" borderId="0" xfId="0" applyNumberFormat="1" applyFont="1" applyFill="1" applyBorder="1" applyAlignment="1">
      <alignment horizontal="center" vertical="center"/>
    </xf>
    <xf numFmtId="4" fontId="0" fillId="55" borderId="0" xfId="0" applyNumberFormat="1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wrapText="1"/>
    </xf>
    <xf numFmtId="0" fontId="6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4" fillId="0" borderId="0" xfId="0" applyFont="1" applyFill="1" applyBorder="1" applyAlignment="1">
      <alignment horizontal="center" wrapText="1"/>
    </xf>
    <xf numFmtId="0" fontId="64" fillId="0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48" fillId="54" borderId="29" xfId="0" applyFont="1" applyFill="1" applyBorder="1" applyAlignment="1">
      <alignment horizontal="center"/>
    </xf>
    <xf numFmtId="0" fontId="48" fillId="54" borderId="30" xfId="0" applyFont="1" applyFill="1" applyBorder="1" applyAlignment="1">
      <alignment horizontal="center"/>
    </xf>
    <xf numFmtId="0" fontId="35" fillId="54" borderId="19" xfId="0" applyFont="1" applyFill="1" applyBorder="1" applyAlignment="1">
      <alignment/>
    </xf>
    <xf numFmtId="0" fontId="35" fillId="54" borderId="19" xfId="0" applyFont="1" applyFill="1" applyBorder="1" applyAlignment="1">
      <alignment horizontal="center" vertical="center"/>
    </xf>
    <xf numFmtId="0" fontId="35" fillId="54" borderId="31" xfId="0" applyFont="1" applyFill="1" applyBorder="1" applyAlignment="1">
      <alignment/>
    </xf>
    <xf numFmtId="0" fontId="34" fillId="54" borderId="0" xfId="0" applyFont="1" applyFill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48" fillId="54" borderId="32" xfId="0" applyFont="1" applyFill="1" applyBorder="1" applyAlignment="1">
      <alignment horizontal="center"/>
    </xf>
    <xf numFmtId="0" fontId="48" fillId="54" borderId="33" xfId="0" applyFont="1" applyFill="1" applyBorder="1" applyAlignment="1">
      <alignment horizontal="center"/>
    </xf>
    <xf numFmtId="0" fontId="34" fillId="54" borderId="18" xfId="0" applyFont="1" applyFill="1" applyBorder="1" applyAlignment="1">
      <alignment horizontal="center" vertical="center" wrapText="1"/>
    </xf>
    <xf numFmtId="0" fontId="34" fillId="54" borderId="34" xfId="0" applyFont="1" applyFill="1" applyBorder="1" applyAlignment="1">
      <alignment horizontal="center" vertical="center" wrapText="1"/>
    </xf>
    <xf numFmtId="0" fontId="35" fillId="54" borderId="35" xfId="0" applyFont="1" applyFill="1" applyBorder="1" applyAlignment="1">
      <alignment/>
    </xf>
    <xf numFmtId="0" fontId="35" fillId="54" borderId="19" xfId="0" applyFont="1" applyFill="1" applyBorder="1" applyAlignment="1">
      <alignment horizontal="center"/>
    </xf>
    <xf numFmtId="0" fontId="48" fillId="54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35" fillId="54" borderId="0" xfId="0" applyFont="1" applyFill="1" applyBorder="1" applyAlignment="1">
      <alignment/>
    </xf>
    <xf numFmtId="0" fontId="35" fillId="54" borderId="31" xfId="0" applyFont="1" applyFill="1" applyBorder="1" applyAlignment="1">
      <alignment horizontal="center" vertical="center"/>
    </xf>
    <xf numFmtId="0" fontId="35" fillId="54" borderId="3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34" fillId="0" borderId="34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48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48" fillId="54" borderId="19" xfId="0" applyFont="1" applyFill="1" applyBorder="1" applyAlignment="1">
      <alignment horizontal="center"/>
    </xf>
    <xf numFmtId="0" fontId="48" fillId="54" borderId="36" xfId="0" applyFont="1" applyFill="1" applyBorder="1" applyAlignment="1">
      <alignment horizontal="center"/>
    </xf>
    <xf numFmtId="0" fontId="48" fillId="54" borderId="37" xfId="0" applyFont="1" applyFill="1" applyBorder="1" applyAlignment="1">
      <alignment horizontal="center"/>
    </xf>
    <xf numFmtId="0" fontId="35" fillId="54" borderId="0" xfId="0" applyFont="1" applyFill="1" applyBorder="1" applyAlignment="1">
      <alignment horizontal="center"/>
    </xf>
    <xf numFmtId="0" fontId="48" fillId="54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19" fillId="54" borderId="19" xfId="0" applyFont="1" applyFill="1" applyBorder="1" applyAlignment="1">
      <alignment/>
    </xf>
    <xf numFmtId="0" fontId="64" fillId="54" borderId="20" xfId="0" applyFont="1" applyFill="1" applyBorder="1" applyAlignment="1">
      <alignment horizontal="center"/>
    </xf>
    <xf numFmtId="0" fontId="21" fillId="54" borderId="0" xfId="0" applyFont="1" applyFill="1" applyBorder="1" applyAlignment="1">
      <alignment horizontal="center"/>
    </xf>
    <xf numFmtId="0" fontId="24" fillId="54" borderId="0" xfId="0" applyFont="1" applyFill="1" applyBorder="1" applyAlignment="1">
      <alignment wrapText="1"/>
    </xf>
    <xf numFmtId="0" fontId="100" fillId="54" borderId="0" xfId="0" applyFont="1" applyFill="1" applyBorder="1" applyAlignment="1">
      <alignment horizontal="center" wrapText="1"/>
    </xf>
    <xf numFmtId="0" fontId="24" fillId="54" borderId="0" xfId="0" applyFont="1" applyFill="1" applyBorder="1" applyAlignment="1">
      <alignment horizontal="center" wrapText="1"/>
    </xf>
    <xf numFmtId="0" fontId="98" fillId="54" borderId="0" xfId="0" applyFont="1" applyFill="1" applyBorder="1" applyAlignment="1">
      <alignment horizontal="center"/>
    </xf>
    <xf numFmtId="0" fontId="24" fillId="54" borderId="0" xfId="0" applyFont="1" applyFill="1" applyBorder="1" applyAlignment="1">
      <alignment horizontal="center" wrapText="1"/>
    </xf>
    <xf numFmtId="0" fontId="19" fillId="54" borderId="20" xfId="0" applyFont="1" applyFill="1" applyBorder="1" applyAlignment="1">
      <alignment/>
    </xf>
    <xf numFmtId="0" fontId="19" fillId="54" borderId="0" xfId="0" applyFont="1" applyFill="1" applyAlignment="1">
      <alignment/>
    </xf>
    <xf numFmtId="0" fontId="19" fillId="54" borderId="0" xfId="0" applyFont="1" applyFill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r\respaldo%20doc%202010may\GUIA%20NOMINA%202013-2015\GUIA%202015\NOMINA%20%202da%20QUINCENA%20JULIO%20%20GUIA%202015%20(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ANENTES"/>
      <sheetName val="EVENTUALES"/>
      <sheetName val="PENSIONADOS"/>
      <sheetName val="APOYOS"/>
      <sheetName val="PENSIONADOS SEG. PUB"/>
      <sheetName val="SEG PCA NOM. ELEC. (3)"/>
      <sheetName val="REPORTES"/>
      <sheetName val="concentrado"/>
    </sheetNames>
    <sheetDataSet>
      <sheetData sheetId="1">
        <row r="31">
          <cell r="F31">
            <v>23211</v>
          </cell>
          <cell r="G31">
            <v>1362</v>
          </cell>
          <cell r="H31">
            <v>0</v>
          </cell>
          <cell r="J31">
            <v>24573</v>
          </cell>
        </row>
      </sheetData>
      <sheetData sheetId="5">
        <row r="78">
          <cell r="F78">
            <v>203589</v>
          </cell>
          <cell r="G78">
            <v>1935</v>
          </cell>
          <cell r="H78">
            <v>6405</v>
          </cell>
          <cell r="I78">
            <v>5057</v>
          </cell>
          <cell r="J78">
            <v>204176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U523"/>
  <sheetViews>
    <sheetView tabSelected="1" view="pageBreakPreview" zoomScale="85" zoomScaleNormal="50" zoomScaleSheetLayoutView="85" zoomScalePageLayoutView="0" workbookViewId="0" topLeftCell="A427">
      <selection activeCell="A486" sqref="A486:H491"/>
    </sheetView>
  </sheetViews>
  <sheetFormatPr defaultColWidth="11.28125" defaultRowHeight="12.75" customHeight="1"/>
  <cols>
    <col min="1" max="1" width="7.140625" style="41" customWidth="1"/>
    <col min="2" max="2" width="39.421875" style="42" customWidth="1"/>
    <col min="3" max="3" width="19.7109375" style="40" customWidth="1"/>
    <col min="4" max="4" width="14.421875" style="40" customWidth="1"/>
    <col min="5" max="5" width="15.7109375" style="40" customWidth="1"/>
    <col min="6" max="6" width="15.28125" style="40" customWidth="1"/>
    <col min="7" max="7" width="20.57421875" style="40" customWidth="1"/>
    <col min="8" max="8" width="41.421875" style="198" customWidth="1"/>
    <col min="9" max="9" width="9.8515625" style="198" customWidth="1"/>
    <col min="10" max="15" width="11.28125" style="198" customWidth="1"/>
    <col min="16" max="16384" width="11.28125" style="40" customWidth="1"/>
  </cols>
  <sheetData>
    <row r="1" spans="1:7" ht="15" customHeight="1">
      <c r="A1" s="379" t="s">
        <v>0</v>
      </c>
      <c r="B1" s="379"/>
      <c r="C1" s="379"/>
      <c r="D1" s="379"/>
      <c r="E1" s="379"/>
      <c r="F1" s="379"/>
      <c r="G1" s="379"/>
    </row>
    <row r="2" spans="1:7" ht="15" customHeight="1">
      <c r="A2" s="379" t="s">
        <v>253</v>
      </c>
      <c r="B2" s="379"/>
      <c r="C2" s="379"/>
      <c r="D2" s="379"/>
      <c r="E2" s="379"/>
      <c r="F2" s="379"/>
      <c r="G2" s="379"/>
    </row>
    <row r="3" spans="1:7" ht="2.25" customHeight="1">
      <c r="A3" s="199"/>
      <c r="B3" s="200"/>
      <c r="C3" s="201"/>
      <c r="D3" s="201"/>
      <c r="E3" s="201"/>
      <c r="F3" s="201"/>
      <c r="G3" s="201"/>
    </row>
    <row r="4" spans="1:7" ht="15" customHeight="1">
      <c r="A4" s="379" t="s">
        <v>404</v>
      </c>
      <c r="B4" s="379"/>
      <c r="C4" s="379"/>
      <c r="D4" s="379"/>
      <c r="E4" s="379"/>
      <c r="F4" s="379"/>
      <c r="G4" s="379"/>
    </row>
    <row r="5" spans="1:7" ht="15" customHeight="1">
      <c r="A5" s="379" t="s">
        <v>400</v>
      </c>
      <c r="B5" s="379"/>
      <c r="C5" s="379"/>
      <c r="D5" s="379"/>
      <c r="E5" s="379"/>
      <c r="F5" s="379"/>
      <c r="G5" s="379"/>
    </row>
    <row r="6" spans="1:7" ht="15" customHeight="1">
      <c r="A6" s="381" t="s">
        <v>40</v>
      </c>
      <c r="B6" s="381"/>
      <c r="C6" s="381"/>
      <c r="D6" s="381"/>
      <c r="E6" s="381"/>
      <c r="F6" s="381"/>
      <c r="G6" s="381"/>
    </row>
    <row r="7" spans="1:8" ht="15" customHeight="1">
      <c r="A7" s="202" t="s">
        <v>33</v>
      </c>
      <c r="B7" s="203" t="s">
        <v>1</v>
      </c>
      <c r="C7" s="202" t="s">
        <v>2</v>
      </c>
      <c r="D7" s="202" t="s">
        <v>3</v>
      </c>
      <c r="E7" s="202" t="s">
        <v>4</v>
      </c>
      <c r="F7" s="202" t="s">
        <v>5</v>
      </c>
      <c r="G7" s="203" t="s">
        <v>6</v>
      </c>
      <c r="H7" s="204" t="s">
        <v>7</v>
      </c>
    </row>
    <row r="8" spans="1:8" ht="45" customHeight="1" thickBot="1">
      <c r="A8" s="205">
        <v>113</v>
      </c>
      <c r="B8" s="206" t="s">
        <v>242</v>
      </c>
      <c r="C8" s="205" t="s">
        <v>41</v>
      </c>
      <c r="D8" s="207">
        <v>8092</v>
      </c>
      <c r="E8" s="207">
        <v>420</v>
      </c>
      <c r="F8" s="208"/>
      <c r="G8" s="208">
        <f>D8-E8+F8</f>
        <v>7672</v>
      </c>
      <c r="H8" s="209"/>
    </row>
    <row r="9" spans="1:8" ht="45" customHeight="1" thickBot="1">
      <c r="A9" s="205">
        <v>113</v>
      </c>
      <c r="B9" s="206" t="s">
        <v>243</v>
      </c>
      <c r="C9" s="205" t="s">
        <v>41</v>
      </c>
      <c r="D9" s="207">
        <v>8092</v>
      </c>
      <c r="E9" s="207">
        <v>420</v>
      </c>
      <c r="F9" s="208"/>
      <c r="G9" s="208">
        <f aca="true" t="shared" si="0" ref="G9:G16">D9-E9+F9</f>
        <v>7672</v>
      </c>
      <c r="H9" s="209"/>
    </row>
    <row r="10" spans="1:8" ht="45" customHeight="1" thickBot="1">
      <c r="A10" s="205">
        <v>113</v>
      </c>
      <c r="B10" s="206" t="s">
        <v>244</v>
      </c>
      <c r="C10" s="205" t="s">
        <v>41</v>
      </c>
      <c r="D10" s="207">
        <v>8092</v>
      </c>
      <c r="E10" s="207">
        <v>420</v>
      </c>
      <c r="F10" s="208"/>
      <c r="G10" s="208">
        <f t="shared" si="0"/>
        <v>7672</v>
      </c>
      <c r="H10" s="209"/>
    </row>
    <row r="11" spans="1:8" ht="45" customHeight="1" thickBot="1">
      <c r="A11" s="205">
        <v>113</v>
      </c>
      <c r="B11" s="206" t="s">
        <v>245</v>
      </c>
      <c r="C11" s="205" t="s">
        <v>41</v>
      </c>
      <c r="D11" s="207">
        <v>8092</v>
      </c>
      <c r="E11" s="207">
        <v>420</v>
      </c>
      <c r="F11" s="208"/>
      <c r="G11" s="208">
        <f t="shared" si="0"/>
        <v>7672</v>
      </c>
      <c r="H11" s="209"/>
    </row>
    <row r="12" spans="1:8" ht="45" customHeight="1" thickBot="1">
      <c r="A12" s="205">
        <v>113</v>
      </c>
      <c r="B12" s="206" t="s">
        <v>246</v>
      </c>
      <c r="C12" s="205" t="s">
        <v>41</v>
      </c>
      <c r="D12" s="207">
        <v>8092</v>
      </c>
      <c r="E12" s="207">
        <v>420</v>
      </c>
      <c r="F12" s="208"/>
      <c r="G12" s="208">
        <f t="shared" si="0"/>
        <v>7672</v>
      </c>
      <c r="H12" s="209"/>
    </row>
    <row r="13" spans="1:8" ht="45" customHeight="1" thickBot="1">
      <c r="A13" s="205">
        <v>113</v>
      </c>
      <c r="B13" s="206" t="s">
        <v>226</v>
      </c>
      <c r="C13" s="205" t="s">
        <v>41</v>
      </c>
      <c r="D13" s="207">
        <v>8092</v>
      </c>
      <c r="E13" s="207">
        <v>420</v>
      </c>
      <c r="F13" s="208"/>
      <c r="G13" s="208">
        <f t="shared" si="0"/>
        <v>7672</v>
      </c>
      <c r="H13" s="209"/>
    </row>
    <row r="14" spans="1:8" ht="45" customHeight="1" thickBot="1">
      <c r="A14" s="205">
        <v>113</v>
      </c>
      <c r="B14" s="206" t="s">
        <v>225</v>
      </c>
      <c r="C14" s="205" t="s">
        <v>41</v>
      </c>
      <c r="D14" s="207">
        <v>8092</v>
      </c>
      <c r="E14" s="207">
        <v>420</v>
      </c>
      <c r="F14" s="208"/>
      <c r="G14" s="208">
        <f t="shared" si="0"/>
        <v>7672</v>
      </c>
      <c r="H14" s="209"/>
    </row>
    <row r="15" spans="1:8" ht="45" customHeight="1" thickBot="1">
      <c r="A15" s="205">
        <v>113</v>
      </c>
      <c r="B15" s="206" t="s">
        <v>227</v>
      </c>
      <c r="C15" s="205" t="s">
        <v>41</v>
      </c>
      <c r="D15" s="207">
        <v>8092</v>
      </c>
      <c r="E15" s="207">
        <v>420</v>
      </c>
      <c r="F15" s="208"/>
      <c r="G15" s="208">
        <f t="shared" si="0"/>
        <v>7672</v>
      </c>
      <c r="H15" s="209"/>
    </row>
    <row r="16" spans="1:8" ht="45" customHeight="1" thickBot="1">
      <c r="A16" s="205">
        <v>113</v>
      </c>
      <c r="B16" s="206" t="s">
        <v>228</v>
      </c>
      <c r="C16" s="205" t="s">
        <v>41</v>
      </c>
      <c r="D16" s="210">
        <v>8092</v>
      </c>
      <c r="E16" s="210">
        <v>420</v>
      </c>
      <c r="F16" s="211"/>
      <c r="G16" s="208">
        <f t="shared" si="0"/>
        <v>7672</v>
      </c>
      <c r="H16" s="209"/>
    </row>
    <row r="17" spans="1:8" ht="45" customHeight="1" thickTop="1">
      <c r="A17" s="199">
        <v>9</v>
      </c>
      <c r="B17" s="212">
        <v>7</v>
      </c>
      <c r="C17" s="213" t="s">
        <v>8</v>
      </c>
      <c r="D17" s="214">
        <f>SUM(D8:D16)</f>
        <v>72828</v>
      </c>
      <c r="E17" s="214">
        <f>SUM(E8:E16)</f>
        <v>3780</v>
      </c>
      <c r="F17" s="214">
        <f>SUM(F8:F16)</f>
        <v>0</v>
      </c>
      <c r="G17" s="214">
        <f>SUM(G8:G16)</f>
        <v>69048</v>
      </c>
      <c r="H17" s="215"/>
    </row>
    <row r="18" spans="1:7" ht="15" customHeight="1">
      <c r="A18" s="379" t="s">
        <v>0</v>
      </c>
      <c r="B18" s="379"/>
      <c r="C18" s="379"/>
      <c r="D18" s="379"/>
      <c r="E18" s="379"/>
      <c r="F18" s="379"/>
      <c r="G18" s="379"/>
    </row>
    <row r="19" spans="1:7" ht="15" customHeight="1">
      <c r="A19" s="199"/>
      <c r="B19" s="379" t="str">
        <f>A2</f>
        <v>ADMINISTRACIÓN 2012-2015</v>
      </c>
      <c r="C19" s="379"/>
      <c r="D19" s="379"/>
      <c r="E19" s="379"/>
      <c r="F19" s="379"/>
      <c r="G19" s="379"/>
    </row>
    <row r="20" spans="1:7" ht="2.25" customHeight="1">
      <c r="A20" s="199"/>
      <c r="B20" s="200"/>
      <c r="C20" s="201"/>
      <c r="D20" s="201"/>
      <c r="E20" s="201"/>
      <c r="F20" s="201"/>
      <c r="G20" s="201"/>
    </row>
    <row r="21" spans="1:7" ht="15" customHeight="1">
      <c r="A21" s="379" t="str">
        <f>A4</f>
        <v>NOMINA CORRESPONDIENTE A LA SEGUNDA QUINCENA </v>
      </c>
      <c r="B21" s="379"/>
      <c r="C21" s="379"/>
      <c r="D21" s="379"/>
      <c r="E21" s="379"/>
      <c r="F21" s="379"/>
      <c r="G21" s="379"/>
    </row>
    <row r="22" spans="1:7" ht="15" customHeight="1">
      <c r="A22" s="379" t="str">
        <f>A5</f>
        <v>DEL MES DE JULIO 2015.</v>
      </c>
      <c r="B22" s="379"/>
      <c r="C22" s="379"/>
      <c r="D22" s="379"/>
      <c r="E22" s="379"/>
      <c r="F22" s="379"/>
      <c r="G22" s="379"/>
    </row>
    <row r="23" spans="1:7" ht="15" customHeight="1">
      <c r="A23" s="381" t="s">
        <v>42</v>
      </c>
      <c r="B23" s="381"/>
      <c r="C23" s="381"/>
      <c r="D23" s="381"/>
      <c r="E23" s="381"/>
      <c r="F23" s="381"/>
      <c r="G23" s="381"/>
    </row>
    <row r="24" spans="1:8" ht="15" customHeight="1">
      <c r="A24" s="204" t="str">
        <f>A7</f>
        <v>O.G</v>
      </c>
      <c r="B24" s="216" t="str">
        <f>B7</f>
        <v>NOMBRE</v>
      </c>
      <c r="C24" s="204" t="str">
        <f aca="true" t="shared" si="1" ref="C24:H24">C7</f>
        <v>PUESTO</v>
      </c>
      <c r="D24" s="204" t="str">
        <f t="shared" si="1"/>
        <v>SUELDO</v>
      </c>
      <c r="E24" s="204" t="str">
        <f t="shared" si="1"/>
        <v>RETENCION</v>
      </c>
      <c r="F24" s="204" t="str">
        <f t="shared" si="1"/>
        <v>S.E.</v>
      </c>
      <c r="G24" s="204" t="str">
        <f t="shared" si="1"/>
        <v>SUELDO NETO</v>
      </c>
      <c r="H24" s="204" t="str">
        <f t="shared" si="1"/>
        <v>FIRMA</v>
      </c>
    </row>
    <row r="25" spans="1:8" ht="45" customHeight="1" thickBot="1">
      <c r="A25" s="205">
        <v>113</v>
      </c>
      <c r="B25" s="217" t="s">
        <v>206</v>
      </c>
      <c r="C25" s="205" t="s">
        <v>43</v>
      </c>
      <c r="D25" s="208">
        <v>21143</v>
      </c>
      <c r="E25" s="208">
        <v>1320</v>
      </c>
      <c r="F25" s="208"/>
      <c r="G25" s="208">
        <f>D25-E25+F25</f>
        <v>19823</v>
      </c>
      <c r="H25" s="209"/>
    </row>
    <row r="26" spans="1:8" ht="47.25" customHeight="1" thickBot="1">
      <c r="A26" s="205">
        <v>113</v>
      </c>
      <c r="B26" s="217" t="s">
        <v>250</v>
      </c>
      <c r="C26" s="218" t="s">
        <v>251</v>
      </c>
      <c r="D26" s="207">
        <v>3477</v>
      </c>
      <c r="E26" s="207"/>
      <c r="F26" s="207">
        <v>90</v>
      </c>
      <c r="G26" s="208">
        <f>D26-E26+F26</f>
        <v>3567</v>
      </c>
      <c r="H26" s="209"/>
    </row>
    <row r="27" spans="1:8" ht="47.25" customHeight="1" thickBot="1">
      <c r="A27" s="205">
        <v>113</v>
      </c>
      <c r="B27" s="217" t="s">
        <v>324</v>
      </c>
      <c r="C27" s="218" t="s">
        <v>325</v>
      </c>
      <c r="D27" s="207">
        <v>6570</v>
      </c>
      <c r="E27" s="207">
        <v>420</v>
      </c>
      <c r="F27" s="207"/>
      <c r="G27" s="208">
        <f>D27-E27+F27</f>
        <v>6150</v>
      </c>
      <c r="H27" s="209"/>
    </row>
    <row r="28" spans="1:8" ht="41.25" customHeight="1" thickBot="1">
      <c r="A28" s="41">
        <v>113</v>
      </c>
      <c r="B28" s="217" t="s">
        <v>264</v>
      </c>
      <c r="C28" s="205" t="s">
        <v>9</v>
      </c>
      <c r="D28" s="210">
        <v>3540</v>
      </c>
      <c r="E28" s="210"/>
      <c r="F28" s="210">
        <v>90</v>
      </c>
      <c r="G28" s="208">
        <f>D28-E28+F28</f>
        <v>3630</v>
      </c>
      <c r="H28" s="209"/>
    </row>
    <row r="29" spans="1:8" ht="45" customHeight="1" thickTop="1">
      <c r="A29" s="199">
        <v>4</v>
      </c>
      <c r="B29" s="219">
        <v>3</v>
      </c>
      <c r="C29" s="213" t="s">
        <v>8</v>
      </c>
      <c r="D29" s="214">
        <f>SUM(D25:D28)</f>
        <v>34730</v>
      </c>
      <c r="E29" s="214">
        <f>SUM(E25:E28)</f>
        <v>1740</v>
      </c>
      <c r="F29" s="214">
        <f>SUM(F25:F28)</f>
        <v>180</v>
      </c>
      <c r="G29" s="214">
        <f>SUM(G25:G28)</f>
        <v>33170</v>
      </c>
      <c r="H29" s="220"/>
    </row>
    <row r="30" spans="1:7" ht="15" customHeight="1">
      <c r="A30" s="379" t="s">
        <v>0</v>
      </c>
      <c r="B30" s="379"/>
      <c r="C30" s="379"/>
      <c r="D30" s="379"/>
      <c r="E30" s="379"/>
      <c r="F30" s="379"/>
      <c r="G30" s="379"/>
    </row>
    <row r="31" spans="1:7" ht="15" customHeight="1">
      <c r="A31" s="199"/>
      <c r="B31" s="379" t="str">
        <f>A2</f>
        <v>ADMINISTRACIÓN 2012-2015</v>
      </c>
      <c r="C31" s="379"/>
      <c r="D31" s="379"/>
      <c r="E31" s="379"/>
      <c r="F31" s="379"/>
      <c r="G31" s="379"/>
    </row>
    <row r="32" spans="1:7" ht="2.25" customHeight="1">
      <c r="A32" s="199"/>
      <c r="B32" s="200"/>
      <c r="C32" s="201"/>
      <c r="D32" s="201"/>
      <c r="E32" s="201"/>
      <c r="F32" s="201"/>
      <c r="G32" s="201"/>
    </row>
    <row r="33" spans="1:7" ht="15" customHeight="1">
      <c r="A33" s="379" t="str">
        <f>A4</f>
        <v>NOMINA CORRESPONDIENTE A LA SEGUNDA QUINCENA </v>
      </c>
      <c r="B33" s="379"/>
      <c r="C33" s="379"/>
      <c r="D33" s="379"/>
      <c r="E33" s="379"/>
      <c r="F33" s="379"/>
      <c r="G33" s="379"/>
    </row>
    <row r="34" spans="1:7" ht="15" customHeight="1">
      <c r="A34" s="379" t="str">
        <f>A5</f>
        <v>DEL MES DE JULIO 2015.</v>
      </c>
      <c r="B34" s="379"/>
      <c r="C34" s="379"/>
      <c r="D34" s="379"/>
      <c r="E34" s="379"/>
      <c r="F34" s="379"/>
      <c r="G34" s="379"/>
    </row>
    <row r="35" spans="1:7" ht="15" customHeight="1">
      <c r="A35" s="381" t="s">
        <v>229</v>
      </c>
      <c r="B35" s="381"/>
      <c r="C35" s="381"/>
      <c r="D35" s="381"/>
      <c r="E35" s="381"/>
      <c r="F35" s="381"/>
      <c r="G35" s="381"/>
    </row>
    <row r="36" spans="1:8" ht="15" customHeight="1">
      <c r="A36" s="204" t="str">
        <f>A7</f>
        <v>O.G</v>
      </c>
      <c r="B36" s="216" t="str">
        <f>B7</f>
        <v>NOMBRE</v>
      </c>
      <c r="C36" s="204" t="str">
        <f aca="true" t="shared" si="2" ref="C36:H36">C7</f>
        <v>PUESTO</v>
      </c>
      <c r="D36" s="204" t="str">
        <f t="shared" si="2"/>
        <v>SUELDO</v>
      </c>
      <c r="E36" s="204" t="str">
        <f t="shared" si="2"/>
        <v>RETENCION</v>
      </c>
      <c r="F36" s="204" t="str">
        <f t="shared" si="2"/>
        <v>S.E.</v>
      </c>
      <c r="G36" s="204" t="str">
        <f t="shared" si="2"/>
        <v>SUELDO NETO</v>
      </c>
      <c r="H36" s="204" t="str">
        <f t="shared" si="2"/>
        <v>FIRMA</v>
      </c>
    </row>
    <row r="37" spans="1:8" ht="50.25" customHeight="1" thickBot="1">
      <c r="A37" s="205">
        <v>113</v>
      </c>
      <c r="B37" s="208" t="s">
        <v>387</v>
      </c>
      <c r="C37" s="316" t="s">
        <v>388</v>
      </c>
      <c r="D37" s="208">
        <v>13822</v>
      </c>
      <c r="E37" s="208">
        <v>950</v>
      </c>
      <c r="F37" s="208"/>
      <c r="G37" s="208">
        <f>D37-E37+F37</f>
        <v>12872</v>
      </c>
      <c r="H37" s="209"/>
    </row>
    <row r="38" spans="1:8" ht="56.25" customHeight="1" thickBot="1">
      <c r="A38" s="41">
        <v>113</v>
      </c>
      <c r="B38" s="208" t="s">
        <v>230</v>
      </c>
      <c r="C38" s="221" t="s">
        <v>9</v>
      </c>
      <c r="D38" s="207">
        <v>3540</v>
      </c>
      <c r="E38" s="207"/>
      <c r="F38" s="222">
        <v>90</v>
      </c>
      <c r="G38" s="208">
        <f aca="true" t="shared" si="3" ref="G38:G45">D38-E38+F38</f>
        <v>3630</v>
      </c>
      <c r="H38" s="209"/>
    </row>
    <row r="39" spans="1:8" ht="56.25" customHeight="1" thickBot="1">
      <c r="A39" s="41">
        <v>113</v>
      </c>
      <c r="B39" s="42" t="s">
        <v>231</v>
      </c>
      <c r="C39" s="199" t="s">
        <v>11</v>
      </c>
      <c r="D39" s="208">
        <v>3477</v>
      </c>
      <c r="F39" s="208">
        <v>90</v>
      </c>
      <c r="G39" s="208">
        <f t="shared" si="3"/>
        <v>3567</v>
      </c>
      <c r="H39" s="209"/>
    </row>
    <row r="40" spans="1:8" ht="50.25" customHeight="1" thickBot="1">
      <c r="A40" s="205">
        <v>113</v>
      </c>
      <c r="B40" s="217" t="s">
        <v>208</v>
      </c>
      <c r="C40" s="205" t="s">
        <v>46</v>
      </c>
      <c r="D40" s="208">
        <v>13764</v>
      </c>
      <c r="E40" s="208">
        <v>950</v>
      </c>
      <c r="F40" s="208"/>
      <c r="G40" s="208">
        <f t="shared" si="3"/>
        <v>12814</v>
      </c>
      <c r="H40" s="209"/>
    </row>
    <row r="41" spans="1:8" ht="50.25" customHeight="1" thickBot="1">
      <c r="A41" s="205">
        <v>113</v>
      </c>
      <c r="B41" s="217" t="s">
        <v>391</v>
      </c>
      <c r="C41" s="205" t="s">
        <v>9</v>
      </c>
      <c r="D41" s="207">
        <v>3540</v>
      </c>
      <c r="E41" s="207"/>
      <c r="F41" s="207">
        <v>90</v>
      </c>
      <c r="G41" s="208">
        <f t="shared" si="3"/>
        <v>3630</v>
      </c>
      <c r="H41" s="209"/>
    </row>
    <row r="42" spans="1:15" s="104" customFormat="1" ht="50.25" customHeight="1" thickBot="1">
      <c r="A42" s="259">
        <v>113</v>
      </c>
      <c r="B42" s="233" t="s">
        <v>392</v>
      </c>
      <c r="C42" s="259" t="s">
        <v>11</v>
      </c>
      <c r="D42" s="235">
        <v>3976</v>
      </c>
      <c r="E42" s="235"/>
      <c r="F42" s="235">
        <v>90</v>
      </c>
      <c r="G42" s="208">
        <f t="shared" si="3"/>
        <v>4066</v>
      </c>
      <c r="H42" s="322"/>
      <c r="I42" s="297"/>
      <c r="J42" s="297"/>
      <c r="K42" s="297"/>
      <c r="L42" s="297"/>
      <c r="M42" s="297"/>
      <c r="N42" s="297"/>
      <c r="O42" s="297"/>
    </row>
    <row r="43" spans="1:8" ht="50.25" customHeight="1" thickBot="1">
      <c r="A43" s="205">
        <v>113</v>
      </c>
      <c r="B43" s="217" t="s">
        <v>209</v>
      </c>
      <c r="C43" s="205" t="s">
        <v>47</v>
      </c>
      <c r="D43" s="208">
        <v>8540</v>
      </c>
      <c r="E43" s="208">
        <v>420</v>
      </c>
      <c r="F43" s="208"/>
      <c r="G43" s="208">
        <f t="shared" si="3"/>
        <v>8120</v>
      </c>
      <c r="H43" s="209"/>
    </row>
    <row r="44" spans="1:8" ht="50.25" customHeight="1" thickBot="1">
      <c r="A44" s="205">
        <v>113</v>
      </c>
      <c r="B44" s="217" t="s">
        <v>138</v>
      </c>
      <c r="C44" s="205" t="s">
        <v>9</v>
      </c>
      <c r="D44" s="207">
        <v>3303</v>
      </c>
      <c r="E44" s="207"/>
      <c r="F44" s="207">
        <v>90</v>
      </c>
      <c r="G44" s="208">
        <f t="shared" si="3"/>
        <v>3393</v>
      </c>
      <c r="H44" s="209"/>
    </row>
    <row r="45" spans="1:8" ht="50.25" customHeight="1" thickBot="1">
      <c r="A45" s="205">
        <v>113</v>
      </c>
      <c r="B45" s="217" t="s">
        <v>328</v>
      </c>
      <c r="C45" s="205" t="s">
        <v>11</v>
      </c>
      <c r="D45" s="210">
        <v>3214</v>
      </c>
      <c r="E45" s="210"/>
      <c r="F45" s="210">
        <v>90</v>
      </c>
      <c r="G45" s="208">
        <f t="shared" si="3"/>
        <v>3304</v>
      </c>
      <c r="H45" s="223"/>
    </row>
    <row r="46" spans="1:8" ht="50.25" customHeight="1" thickTop="1">
      <c r="A46" s="199">
        <v>9</v>
      </c>
      <c r="B46" s="219">
        <v>5</v>
      </c>
      <c r="C46" s="213" t="s">
        <v>8</v>
      </c>
      <c r="D46" s="214">
        <f>SUM(D37:D45)</f>
        <v>57176</v>
      </c>
      <c r="E46" s="214">
        <f>SUM(E37:E45)</f>
        <v>2320</v>
      </c>
      <c r="F46" s="214">
        <f>SUM(F37:F45)</f>
        <v>540</v>
      </c>
      <c r="G46" s="214">
        <f>SUM(G37:G45)</f>
        <v>55396</v>
      </c>
      <c r="H46" s="220"/>
    </row>
    <row r="47" spans="1:7" ht="15" customHeight="1">
      <c r="A47" s="379" t="s">
        <v>0</v>
      </c>
      <c r="B47" s="379"/>
      <c r="C47" s="379"/>
      <c r="D47" s="379"/>
      <c r="E47" s="379"/>
      <c r="F47" s="379"/>
      <c r="G47" s="379"/>
    </row>
    <row r="48" spans="1:7" ht="15" customHeight="1">
      <c r="A48" s="199"/>
      <c r="B48" s="379" t="str">
        <f>B31</f>
        <v>ADMINISTRACIÓN 2012-2015</v>
      </c>
      <c r="C48" s="379"/>
      <c r="D48" s="379"/>
      <c r="E48" s="379"/>
      <c r="F48" s="379"/>
      <c r="G48" s="379"/>
    </row>
    <row r="49" spans="1:7" ht="2.25" customHeight="1">
      <c r="A49" s="199"/>
      <c r="B49" s="200"/>
      <c r="C49" s="201"/>
      <c r="D49" s="201"/>
      <c r="E49" s="201"/>
      <c r="F49" s="201"/>
      <c r="G49" s="201"/>
    </row>
    <row r="50" spans="1:7" ht="15" customHeight="1">
      <c r="A50" s="379" t="str">
        <f>A4</f>
        <v>NOMINA CORRESPONDIENTE A LA SEGUNDA QUINCENA </v>
      </c>
      <c r="B50" s="379"/>
      <c r="C50" s="379"/>
      <c r="D50" s="379"/>
      <c r="E50" s="379"/>
      <c r="F50" s="379"/>
      <c r="G50" s="379"/>
    </row>
    <row r="51" spans="1:7" ht="15" customHeight="1">
      <c r="A51" s="379" t="str">
        <f>A5</f>
        <v>DEL MES DE JULIO 2015.</v>
      </c>
      <c r="B51" s="379"/>
      <c r="C51" s="379"/>
      <c r="D51" s="379"/>
      <c r="E51" s="379"/>
      <c r="F51" s="379"/>
      <c r="G51" s="379"/>
    </row>
    <row r="52" spans="1:7" ht="15" customHeight="1">
      <c r="A52" s="381" t="s">
        <v>194</v>
      </c>
      <c r="B52" s="381"/>
      <c r="C52" s="381"/>
      <c r="D52" s="381"/>
      <c r="E52" s="381"/>
      <c r="F52" s="381"/>
      <c r="G52" s="381"/>
    </row>
    <row r="53" spans="1:8" ht="15" customHeight="1">
      <c r="A53" s="204" t="str">
        <f>A7</f>
        <v>O.G</v>
      </c>
      <c r="B53" s="216" t="str">
        <f>B7</f>
        <v>NOMBRE</v>
      </c>
      <c r="C53" s="204" t="str">
        <f aca="true" t="shared" si="4" ref="C53:H53">C7</f>
        <v>PUESTO</v>
      </c>
      <c r="D53" s="204" t="str">
        <f t="shared" si="4"/>
        <v>SUELDO</v>
      </c>
      <c r="E53" s="204" t="str">
        <f t="shared" si="4"/>
        <v>RETENCION</v>
      </c>
      <c r="F53" s="204" t="str">
        <f t="shared" si="4"/>
        <v>S.E.</v>
      </c>
      <c r="G53" s="204" t="str">
        <f t="shared" si="4"/>
        <v>SUELDO NETO</v>
      </c>
      <c r="H53" s="204" t="str">
        <f t="shared" si="4"/>
        <v>FIRMA</v>
      </c>
    </row>
    <row r="54" spans="1:8" ht="40.5" customHeight="1" thickBot="1">
      <c r="A54" s="224">
        <v>113</v>
      </c>
      <c r="B54" s="225" t="s">
        <v>207</v>
      </c>
      <c r="C54" s="205" t="s">
        <v>195</v>
      </c>
      <c r="D54" s="226">
        <v>7927</v>
      </c>
      <c r="E54" s="227">
        <v>420</v>
      </c>
      <c r="F54" s="228"/>
      <c r="G54" s="207">
        <f>D54-E54+F54</f>
        <v>7507</v>
      </c>
      <c r="H54" s="229"/>
    </row>
    <row r="55" spans="1:8" ht="40.5" customHeight="1" thickBot="1">
      <c r="A55" s="224">
        <v>113</v>
      </c>
      <c r="B55" s="230" t="s">
        <v>259</v>
      </c>
      <c r="C55" s="205" t="s">
        <v>11</v>
      </c>
      <c r="D55" s="226">
        <v>3214</v>
      </c>
      <c r="E55" s="227"/>
      <c r="F55" s="227">
        <v>90</v>
      </c>
      <c r="G55" s="207">
        <f aca="true" t="shared" si="5" ref="G55:G64">D55-E55+F55</f>
        <v>3304</v>
      </c>
      <c r="H55" s="229"/>
    </row>
    <row r="56" spans="1:8" ht="40.5" customHeight="1" thickBot="1">
      <c r="A56" s="205">
        <v>113</v>
      </c>
      <c r="B56" s="217" t="s">
        <v>44</v>
      </c>
      <c r="C56" s="205" t="s">
        <v>9</v>
      </c>
      <c r="D56" s="207">
        <v>4709</v>
      </c>
      <c r="E56" s="227">
        <v>175</v>
      </c>
      <c r="F56" s="207"/>
      <c r="G56" s="207">
        <f t="shared" si="5"/>
        <v>4534</v>
      </c>
      <c r="H56" s="209"/>
    </row>
    <row r="57" spans="1:8" ht="40.5" customHeight="1" thickBot="1">
      <c r="A57" s="205">
        <v>113</v>
      </c>
      <c r="B57" s="217" t="s">
        <v>232</v>
      </c>
      <c r="C57" s="218" t="s">
        <v>9</v>
      </c>
      <c r="D57" s="207">
        <v>3477</v>
      </c>
      <c r="E57" s="227"/>
      <c r="F57" s="208">
        <v>90</v>
      </c>
      <c r="G57" s="207">
        <f t="shared" si="5"/>
        <v>3567</v>
      </c>
      <c r="H57" s="209"/>
    </row>
    <row r="58" spans="1:8" ht="39" customHeight="1" thickBot="1">
      <c r="A58" s="205">
        <v>113</v>
      </c>
      <c r="B58" s="217" t="s">
        <v>49</v>
      </c>
      <c r="C58" s="205" t="s">
        <v>45</v>
      </c>
      <c r="D58" s="208">
        <v>2235</v>
      </c>
      <c r="E58" s="227"/>
      <c r="F58" s="207">
        <v>142</v>
      </c>
      <c r="G58" s="207">
        <f t="shared" si="5"/>
        <v>2377</v>
      </c>
      <c r="H58" s="209"/>
    </row>
    <row r="59" spans="1:8" ht="39" customHeight="1" thickBot="1">
      <c r="A59" s="205">
        <v>113</v>
      </c>
      <c r="B59" s="231" t="s">
        <v>51</v>
      </c>
      <c r="C59" s="218" t="s">
        <v>380</v>
      </c>
      <c r="D59" s="208">
        <v>4050</v>
      </c>
      <c r="E59" s="227"/>
      <c r="F59" s="208">
        <v>90</v>
      </c>
      <c r="G59" s="207">
        <f t="shared" si="5"/>
        <v>4140</v>
      </c>
      <c r="H59" s="209"/>
    </row>
    <row r="60" spans="1:8" ht="39" customHeight="1" thickBot="1">
      <c r="A60" s="205">
        <v>113</v>
      </c>
      <c r="B60" s="217" t="s">
        <v>55</v>
      </c>
      <c r="C60" s="205" t="s">
        <v>53</v>
      </c>
      <c r="D60" s="208">
        <v>3477</v>
      </c>
      <c r="E60" s="227"/>
      <c r="F60" s="208">
        <v>90</v>
      </c>
      <c r="G60" s="207">
        <f t="shared" si="5"/>
        <v>3567</v>
      </c>
      <c r="H60" s="232"/>
    </row>
    <row r="61" spans="1:8" ht="40.5" customHeight="1" thickBot="1">
      <c r="A61" s="205">
        <v>113</v>
      </c>
      <c r="B61" s="233" t="s">
        <v>56</v>
      </c>
      <c r="C61" s="234" t="s">
        <v>53</v>
      </c>
      <c r="D61" s="235">
        <v>3976</v>
      </c>
      <c r="E61" s="236"/>
      <c r="F61" s="237">
        <v>90</v>
      </c>
      <c r="G61" s="207">
        <f t="shared" si="5"/>
        <v>4066</v>
      </c>
      <c r="H61" s="232"/>
    </row>
    <row r="62" spans="1:8" ht="40.5" customHeight="1" thickBot="1">
      <c r="A62" s="238">
        <v>113</v>
      </c>
      <c r="B62" s="239" t="s">
        <v>382</v>
      </c>
      <c r="C62" s="240" t="s">
        <v>53</v>
      </c>
      <c r="D62" s="241">
        <v>3976</v>
      </c>
      <c r="E62" s="236"/>
      <c r="F62" s="241">
        <v>90</v>
      </c>
      <c r="G62" s="207">
        <f t="shared" si="5"/>
        <v>4066</v>
      </c>
      <c r="H62" s="242"/>
    </row>
    <row r="63" spans="1:8" ht="40.5" customHeight="1" thickBot="1">
      <c r="A63" s="238">
        <v>113</v>
      </c>
      <c r="B63" s="225" t="s">
        <v>248</v>
      </c>
      <c r="C63" s="243" t="s">
        <v>339</v>
      </c>
      <c r="D63" s="244">
        <v>3174</v>
      </c>
      <c r="E63" s="227"/>
      <c r="F63" s="244">
        <v>90</v>
      </c>
      <c r="G63" s="207">
        <f t="shared" si="5"/>
        <v>3264</v>
      </c>
      <c r="H63" s="242"/>
    </row>
    <row r="64" spans="1:8" ht="40.5" customHeight="1" thickBot="1">
      <c r="A64" s="205">
        <v>113</v>
      </c>
      <c r="B64" s="42" t="s">
        <v>349</v>
      </c>
      <c r="C64" s="205" t="s">
        <v>350</v>
      </c>
      <c r="D64" s="210">
        <v>3174</v>
      </c>
      <c r="E64" s="245"/>
      <c r="F64" s="246">
        <v>90</v>
      </c>
      <c r="G64" s="207">
        <f t="shared" si="5"/>
        <v>3264</v>
      </c>
      <c r="H64" s="232"/>
    </row>
    <row r="65" spans="1:8" ht="24" customHeight="1" thickTop="1">
      <c r="A65" s="205">
        <v>11</v>
      </c>
      <c r="B65" s="217">
        <v>8</v>
      </c>
      <c r="C65" s="213" t="s">
        <v>8</v>
      </c>
      <c r="D65" s="214">
        <f>SUM(D54:D64)</f>
        <v>43389</v>
      </c>
      <c r="E65" s="214">
        <f>SUM(E54:E64)</f>
        <v>595</v>
      </c>
      <c r="F65" s="214">
        <f>SUM(F54:F64)</f>
        <v>862</v>
      </c>
      <c r="G65" s="214">
        <f>SUM(G54:G64)</f>
        <v>43656</v>
      </c>
      <c r="H65" s="220"/>
    </row>
    <row r="66" spans="1:7" ht="15" customHeight="1">
      <c r="A66" s="379" t="s">
        <v>0</v>
      </c>
      <c r="B66" s="379"/>
      <c r="C66" s="379"/>
      <c r="D66" s="379"/>
      <c r="E66" s="379"/>
      <c r="F66" s="379"/>
      <c r="G66" s="379"/>
    </row>
    <row r="67" spans="1:7" ht="15" customHeight="1">
      <c r="A67" s="199"/>
      <c r="B67" s="379" t="str">
        <f>B48</f>
        <v>ADMINISTRACIÓN 2012-2015</v>
      </c>
      <c r="C67" s="379"/>
      <c r="D67" s="379"/>
      <c r="E67" s="379"/>
      <c r="F67" s="379"/>
      <c r="G67" s="379"/>
    </row>
    <row r="68" spans="1:7" ht="2.25" customHeight="1">
      <c r="A68" s="199"/>
      <c r="B68" s="200"/>
      <c r="C68" s="201"/>
      <c r="D68" s="201"/>
      <c r="E68" s="201"/>
      <c r="F68" s="201"/>
      <c r="G68" s="201"/>
    </row>
    <row r="69" spans="1:7" ht="15" customHeight="1">
      <c r="A69" s="379" t="str">
        <f>A4</f>
        <v>NOMINA CORRESPONDIENTE A LA SEGUNDA QUINCENA </v>
      </c>
      <c r="B69" s="379"/>
      <c r="C69" s="379"/>
      <c r="D69" s="379"/>
      <c r="E69" s="379"/>
      <c r="F69" s="379"/>
      <c r="G69" s="379"/>
    </row>
    <row r="70" spans="1:7" ht="15" customHeight="1">
      <c r="A70" s="379" t="str">
        <f>A5</f>
        <v>DEL MES DE JULIO 2015.</v>
      </c>
      <c r="B70" s="379"/>
      <c r="C70" s="379"/>
      <c r="D70" s="379"/>
      <c r="E70" s="379"/>
      <c r="F70" s="379"/>
      <c r="G70" s="379"/>
    </row>
    <row r="71" spans="1:255" ht="15" customHeight="1">
      <c r="A71" s="381" t="s">
        <v>57</v>
      </c>
      <c r="B71" s="381"/>
      <c r="C71" s="381"/>
      <c r="D71" s="381"/>
      <c r="E71" s="381"/>
      <c r="F71" s="381"/>
      <c r="G71" s="381"/>
      <c r="H71" s="204"/>
      <c r="I71" s="204"/>
      <c r="J71" s="204"/>
      <c r="K71" s="204"/>
      <c r="L71" s="204"/>
      <c r="M71" s="204"/>
      <c r="N71" s="204"/>
      <c r="O71" s="204"/>
      <c r="P71" s="381"/>
      <c r="Q71" s="381"/>
      <c r="R71" s="381"/>
      <c r="S71" s="381"/>
      <c r="T71" s="381"/>
      <c r="U71" s="381"/>
      <c r="V71" s="381"/>
      <c r="W71" s="381"/>
      <c r="X71" s="381" t="s">
        <v>48</v>
      </c>
      <c r="Y71" s="381"/>
      <c r="Z71" s="381"/>
      <c r="AA71" s="381"/>
      <c r="AB71" s="381"/>
      <c r="AC71" s="381"/>
      <c r="AD71" s="381"/>
      <c r="AE71" s="381"/>
      <c r="AF71" s="381" t="s">
        <v>48</v>
      </c>
      <c r="AG71" s="381"/>
      <c r="AH71" s="381"/>
      <c r="AI71" s="381"/>
      <c r="AJ71" s="381"/>
      <c r="AK71" s="381"/>
      <c r="AL71" s="381"/>
      <c r="AM71" s="381"/>
      <c r="AN71" s="381" t="s">
        <v>48</v>
      </c>
      <c r="AO71" s="381"/>
      <c r="AP71" s="381"/>
      <c r="AQ71" s="381"/>
      <c r="AR71" s="381"/>
      <c r="AS71" s="381"/>
      <c r="AT71" s="381"/>
      <c r="AU71" s="381"/>
      <c r="AV71" s="381" t="s">
        <v>48</v>
      </c>
      <c r="AW71" s="381"/>
      <c r="AX71" s="381"/>
      <c r="AY71" s="381"/>
      <c r="AZ71" s="381"/>
      <c r="BA71" s="381"/>
      <c r="BB71" s="381"/>
      <c r="BC71" s="381"/>
      <c r="BD71" s="381" t="s">
        <v>48</v>
      </c>
      <c r="BE71" s="381"/>
      <c r="BF71" s="381"/>
      <c r="BG71" s="381"/>
      <c r="BH71" s="381"/>
      <c r="BI71" s="381"/>
      <c r="BJ71" s="381"/>
      <c r="BK71" s="381"/>
      <c r="BL71" s="381" t="s">
        <v>48</v>
      </c>
      <c r="BM71" s="381"/>
      <c r="BN71" s="381"/>
      <c r="BO71" s="381"/>
      <c r="BP71" s="381"/>
      <c r="BQ71" s="381"/>
      <c r="BR71" s="381"/>
      <c r="BS71" s="381"/>
      <c r="BT71" s="381" t="s">
        <v>48</v>
      </c>
      <c r="BU71" s="381"/>
      <c r="BV71" s="381"/>
      <c r="BW71" s="381"/>
      <c r="BX71" s="381"/>
      <c r="BY71" s="381"/>
      <c r="BZ71" s="381"/>
      <c r="CA71" s="381"/>
      <c r="CB71" s="381" t="s">
        <v>48</v>
      </c>
      <c r="CC71" s="381"/>
      <c r="CD71" s="381"/>
      <c r="CE71" s="381"/>
      <c r="CF71" s="381"/>
      <c r="CG71" s="381"/>
      <c r="CH71" s="381"/>
      <c r="CI71" s="381"/>
      <c r="CJ71" s="381" t="s">
        <v>48</v>
      </c>
      <c r="CK71" s="381"/>
      <c r="CL71" s="381"/>
      <c r="CM71" s="381"/>
      <c r="CN71" s="381"/>
      <c r="CO71" s="381"/>
      <c r="CP71" s="381"/>
      <c r="CQ71" s="381"/>
      <c r="CR71" s="381" t="s">
        <v>48</v>
      </c>
      <c r="CS71" s="381"/>
      <c r="CT71" s="381"/>
      <c r="CU71" s="381"/>
      <c r="CV71" s="381"/>
      <c r="CW71" s="381"/>
      <c r="CX71" s="381"/>
      <c r="CY71" s="381"/>
      <c r="CZ71" s="381" t="s">
        <v>48</v>
      </c>
      <c r="DA71" s="381"/>
      <c r="DB71" s="381"/>
      <c r="DC71" s="381"/>
      <c r="DD71" s="381"/>
      <c r="DE71" s="381"/>
      <c r="DF71" s="381"/>
      <c r="DG71" s="381"/>
      <c r="DH71" s="381" t="s">
        <v>48</v>
      </c>
      <c r="DI71" s="381"/>
      <c r="DJ71" s="381"/>
      <c r="DK71" s="381"/>
      <c r="DL71" s="381"/>
      <c r="DM71" s="381"/>
      <c r="DN71" s="381"/>
      <c r="DO71" s="381"/>
      <c r="DP71" s="381" t="s">
        <v>48</v>
      </c>
      <c r="DQ71" s="381"/>
      <c r="DR71" s="381"/>
      <c r="DS71" s="381"/>
      <c r="DT71" s="381"/>
      <c r="DU71" s="381"/>
      <c r="DV71" s="381"/>
      <c r="DW71" s="381"/>
      <c r="DX71" s="381" t="s">
        <v>48</v>
      </c>
      <c r="DY71" s="381"/>
      <c r="DZ71" s="381"/>
      <c r="EA71" s="381"/>
      <c r="EB71" s="381"/>
      <c r="EC71" s="381"/>
      <c r="ED71" s="381"/>
      <c r="EE71" s="381"/>
      <c r="EF71" s="381" t="s">
        <v>48</v>
      </c>
      <c r="EG71" s="381"/>
      <c r="EH71" s="381"/>
      <c r="EI71" s="381"/>
      <c r="EJ71" s="381"/>
      <c r="EK71" s="381"/>
      <c r="EL71" s="381"/>
      <c r="EM71" s="381"/>
      <c r="EN71" s="381" t="s">
        <v>48</v>
      </c>
      <c r="EO71" s="381"/>
      <c r="EP71" s="381"/>
      <c r="EQ71" s="381"/>
      <c r="ER71" s="381"/>
      <c r="ES71" s="381"/>
      <c r="ET71" s="381"/>
      <c r="EU71" s="381"/>
      <c r="EV71" s="381" t="s">
        <v>48</v>
      </c>
      <c r="EW71" s="381"/>
      <c r="EX71" s="381"/>
      <c r="EY71" s="381"/>
      <c r="EZ71" s="381"/>
      <c r="FA71" s="381"/>
      <c r="FB71" s="381"/>
      <c r="FC71" s="381"/>
      <c r="FD71" s="381" t="s">
        <v>48</v>
      </c>
      <c r="FE71" s="381"/>
      <c r="FF71" s="381"/>
      <c r="FG71" s="381"/>
      <c r="FH71" s="381"/>
      <c r="FI71" s="381"/>
      <c r="FJ71" s="381"/>
      <c r="FK71" s="381"/>
      <c r="FL71" s="381" t="s">
        <v>48</v>
      </c>
      <c r="FM71" s="381"/>
      <c r="FN71" s="381"/>
      <c r="FO71" s="381"/>
      <c r="FP71" s="381"/>
      <c r="FQ71" s="381"/>
      <c r="FR71" s="381"/>
      <c r="FS71" s="381"/>
      <c r="FT71" s="381" t="s">
        <v>48</v>
      </c>
      <c r="FU71" s="381"/>
      <c r="FV71" s="381"/>
      <c r="FW71" s="381"/>
      <c r="FX71" s="381"/>
      <c r="FY71" s="381"/>
      <c r="FZ71" s="381"/>
      <c r="GA71" s="381"/>
      <c r="GB71" s="381" t="s">
        <v>48</v>
      </c>
      <c r="GC71" s="381"/>
      <c r="GD71" s="381"/>
      <c r="GE71" s="381"/>
      <c r="GF71" s="381"/>
      <c r="GG71" s="381"/>
      <c r="GH71" s="381"/>
      <c r="GI71" s="381"/>
      <c r="GJ71" s="381" t="s">
        <v>48</v>
      </c>
      <c r="GK71" s="381"/>
      <c r="GL71" s="381"/>
      <c r="GM71" s="381"/>
      <c r="GN71" s="381"/>
      <c r="GO71" s="381"/>
      <c r="GP71" s="381"/>
      <c r="GQ71" s="381"/>
      <c r="GR71" s="381" t="s">
        <v>48</v>
      </c>
      <c r="GS71" s="381"/>
      <c r="GT71" s="381"/>
      <c r="GU71" s="381"/>
      <c r="GV71" s="381"/>
      <c r="GW71" s="381"/>
      <c r="GX71" s="381"/>
      <c r="GY71" s="381"/>
      <c r="GZ71" s="381" t="s">
        <v>48</v>
      </c>
      <c r="HA71" s="381"/>
      <c r="HB71" s="381"/>
      <c r="HC71" s="381"/>
      <c r="HD71" s="381"/>
      <c r="HE71" s="381"/>
      <c r="HF71" s="381"/>
      <c r="HG71" s="381"/>
      <c r="HH71" s="381" t="s">
        <v>48</v>
      </c>
      <c r="HI71" s="381"/>
      <c r="HJ71" s="381"/>
      <c r="HK71" s="381"/>
      <c r="HL71" s="381"/>
      <c r="HM71" s="381"/>
      <c r="HN71" s="381"/>
      <c r="HO71" s="381"/>
      <c r="HP71" s="381" t="s">
        <v>48</v>
      </c>
      <c r="HQ71" s="381"/>
      <c r="HR71" s="381"/>
      <c r="HS71" s="381"/>
      <c r="HT71" s="381"/>
      <c r="HU71" s="381"/>
      <c r="HV71" s="381"/>
      <c r="HW71" s="381"/>
      <c r="HX71" s="381" t="s">
        <v>48</v>
      </c>
      <c r="HY71" s="381"/>
      <c r="HZ71" s="381"/>
      <c r="IA71" s="381"/>
      <c r="IB71" s="381"/>
      <c r="IC71" s="381"/>
      <c r="ID71" s="381"/>
      <c r="IE71" s="381"/>
      <c r="IF71" s="381"/>
      <c r="IG71" s="381"/>
      <c r="IH71" s="381"/>
      <c r="II71" s="381"/>
      <c r="IJ71" s="381"/>
      <c r="IK71" s="381"/>
      <c r="IL71" s="381"/>
      <c r="IM71" s="381"/>
      <c r="IN71" s="381"/>
      <c r="IO71" s="381"/>
      <c r="IP71" s="381"/>
      <c r="IQ71" s="381"/>
      <c r="IR71" s="381"/>
      <c r="IS71" s="381"/>
      <c r="IT71" s="381"/>
      <c r="IU71" s="381"/>
    </row>
    <row r="72" spans="1:8" ht="15" customHeight="1">
      <c r="A72" s="204" t="str">
        <f>A7</f>
        <v>O.G</v>
      </c>
      <c r="B72" s="204" t="str">
        <f>B7</f>
        <v>NOMBRE</v>
      </c>
      <c r="C72" s="204" t="str">
        <f aca="true" t="shared" si="6" ref="C72:H72">C7</f>
        <v>PUESTO</v>
      </c>
      <c r="D72" s="204" t="str">
        <f t="shared" si="6"/>
        <v>SUELDO</v>
      </c>
      <c r="E72" s="204" t="str">
        <f t="shared" si="6"/>
        <v>RETENCION</v>
      </c>
      <c r="F72" s="204" t="str">
        <f t="shared" si="6"/>
        <v>S.E.</v>
      </c>
      <c r="G72" s="204" t="str">
        <f t="shared" si="6"/>
        <v>SUELDO NETO</v>
      </c>
      <c r="H72" s="204" t="str">
        <f t="shared" si="6"/>
        <v>FIRMA</v>
      </c>
    </row>
    <row r="73" spans="1:8" s="247" customFormat="1" ht="42.75" customHeight="1" thickBot="1">
      <c r="A73" s="205">
        <v>113</v>
      </c>
      <c r="B73" s="217" t="s">
        <v>273</v>
      </c>
      <c r="C73" s="218" t="s">
        <v>379</v>
      </c>
      <c r="D73" s="210">
        <v>5922</v>
      </c>
      <c r="E73" s="210">
        <v>350</v>
      </c>
      <c r="F73" s="210"/>
      <c r="G73" s="210">
        <f>D73-E73+F73</f>
        <v>5572</v>
      </c>
      <c r="H73" s="248"/>
    </row>
    <row r="74" spans="1:8" ht="33.75" customHeight="1" thickTop="1">
      <c r="A74" s="201"/>
      <c r="B74" s="201"/>
      <c r="C74" s="201"/>
      <c r="D74" s="214">
        <f>SUM(D73)</f>
        <v>5922</v>
      </c>
      <c r="E74" s="214">
        <f>SUM(E73)</f>
        <v>350</v>
      </c>
      <c r="F74" s="214">
        <f>SUM(F73)</f>
        <v>0</v>
      </c>
      <c r="G74" s="214">
        <f>SUM(G73)</f>
        <v>5572</v>
      </c>
      <c r="H74" s="201"/>
    </row>
    <row r="75" spans="1:7" ht="15" customHeight="1">
      <c r="A75" s="201"/>
      <c r="B75" s="201"/>
      <c r="C75" s="201"/>
      <c r="D75" s="201"/>
      <c r="E75" s="201"/>
      <c r="F75" s="201"/>
      <c r="G75" s="201"/>
    </row>
    <row r="76" spans="1:7" ht="15" customHeight="1">
      <c r="A76" s="381"/>
      <c r="B76" s="381"/>
      <c r="C76" s="381"/>
      <c r="D76" s="381"/>
      <c r="E76" s="381"/>
      <c r="F76" s="381"/>
      <c r="G76" s="381"/>
    </row>
    <row r="77" spans="1:7" ht="15" customHeight="1">
      <c r="A77" s="381" t="s">
        <v>58</v>
      </c>
      <c r="B77" s="381"/>
      <c r="C77" s="381"/>
      <c r="D77" s="381"/>
      <c r="E77" s="381"/>
      <c r="F77" s="381"/>
      <c r="G77" s="381"/>
    </row>
    <row r="78" spans="1:8" ht="15" customHeight="1">
      <c r="A78" s="204" t="str">
        <f>A7</f>
        <v>O.G</v>
      </c>
      <c r="B78" s="204" t="str">
        <f>B7</f>
        <v>NOMBRE</v>
      </c>
      <c r="C78" s="204" t="str">
        <f aca="true" t="shared" si="7" ref="C78:H78">C7</f>
        <v>PUESTO</v>
      </c>
      <c r="D78" s="204" t="str">
        <f t="shared" si="7"/>
        <v>SUELDO</v>
      </c>
      <c r="E78" s="204" t="str">
        <f t="shared" si="7"/>
        <v>RETENCION</v>
      </c>
      <c r="F78" s="204" t="str">
        <f t="shared" si="7"/>
        <v>S.E.</v>
      </c>
      <c r="G78" s="204" t="str">
        <f t="shared" si="7"/>
        <v>SUELDO NETO</v>
      </c>
      <c r="H78" s="204" t="str">
        <f t="shared" si="7"/>
        <v>FIRMA</v>
      </c>
    </row>
    <row r="79" spans="1:8" ht="33" customHeight="1" thickBot="1">
      <c r="A79" s="205">
        <v>113</v>
      </c>
      <c r="B79" s="217" t="s">
        <v>210</v>
      </c>
      <c r="C79" s="205" t="s">
        <v>59</v>
      </c>
      <c r="D79" s="208">
        <v>10309</v>
      </c>
      <c r="E79" s="208">
        <v>420</v>
      </c>
      <c r="F79" s="208"/>
      <c r="G79" s="208">
        <f>D79-E79+F79</f>
        <v>9889</v>
      </c>
      <c r="H79" s="232"/>
    </row>
    <row r="80" spans="1:8" ht="33" customHeight="1" thickBot="1">
      <c r="A80" s="205"/>
      <c r="B80" s="217"/>
      <c r="C80" s="205"/>
      <c r="D80" s="210"/>
      <c r="E80" s="210"/>
      <c r="F80" s="210"/>
      <c r="G80" s="210"/>
      <c r="H80" s="220"/>
    </row>
    <row r="81" spans="1:8" ht="33" customHeight="1" thickTop="1">
      <c r="A81" s="205"/>
      <c r="B81" s="217"/>
      <c r="C81" s="213"/>
      <c r="D81" s="214">
        <f>SUM(D79)</f>
        <v>10309</v>
      </c>
      <c r="E81" s="214">
        <f>SUM(E79)</f>
        <v>420</v>
      </c>
      <c r="F81" s="214">
        <f>SUM(F79)</f>
        <v>0</v>
      </c>
      <c r="G81" s="214">
        <f>SUM(G79)</f>
        <v>9889</v>
      </c>
      <c r="H81" s="220"/>
    </row>
    <row r="82" spans="1:8" ht="33" customHeight="1">
      <c r="A82" s="205">
        <v>2</v>
      </c>
      <c r="B82" s="217">
        <v>2</v>
      </c>
      <c r="C82" s="213"/>
      <c r="D82" s="214"/>
      <c r="E82" s="214"/>
      <c r="F82" s="214"/>
      <c r="G82" s="214"/>
      <c r="H82" s="220"/>
    </row>
    <row r="83" spans="1:8" ht="33" customHeight="1">
      <c r="A83" s="205"/>
      <c r="B83" s="217"/>
      <c r="C83" s="213" t="s">
        <v>8</v>
      </c>
      <c r="D83" s="214">
        <f>SUM(+D74+D81)</f>
        <v>16231</v>
      </c>
      <c r="E83" s="214">
        <f>SUM(+E74+E81)</f>
        <v>770</v>
      </c>
      <c r="F83" s="214">
        <f>SUM(+F74+F81)</f>
        <v>0</v>
      </c>
      <c r="G83" s="214">
        <f>SUM(+G74+G81)</f>
        <v>15461</v>
      </c>
      <c r="H83" s="220"/>
    </row>
    <row r="84" spans="1:7" ht="15" customHeight="1">
      <c r="A84" s="379" t="s">
        <v>0</v>
      </c>
      <c r="B84" s="379"/>
      <c r="C84" s="379"/>
      <c r="D84" s="379"/>
      <c r="E84" s="379"/>
      <c r="F84" s="379"/>
      <c r="G84" s="379"/>
    </row>
    <row r="85" spans="1:7" ht="15" customHeight="1">
      <c r="A85" s="199"/>
      <c r="B85" s="379" t="str">
        <f>B67</f>
        <v>ADMINISTRACIÓN 2012-2015</v>
      </c>
      <c r="C85" s="379"/>
      <c r="D85" s="379"/>
      <c r="E85" s="379"/>
      <c r="F85" s="379"/>
      <c r="G85" s="379"/>
    </row>
    <row r="86" spans="1:7" ht="2.25" customHeight="1">
      <c r="A86" s="199"/>
      <c r="B86" s="200"/>
      <c r="C86" s="201"/>
      <c r="D86" s="201"/>
      <c r="E86" s="201"/>
      <c r="F86" s="201"/>
      <c r="G86" s="201"/>
    </row>
    <row r="87" spans="1:7" ht="15" customHeight="1">
      <c r="A87" s="379" t="str">
        <f>A4</f>
        <v>NOMINA CORRESPONDIENTE A LA SEGUNDA QUINCENA </v>
      </c>
      <c r="B87" s="379"/>
      <c r="C87" s="379"/>
      <c r="D87" s="379"/>
      <c r="E87" s="379"/>
      <c r="F87" s="379"/>
      <c r="G87" s="379"/>
    </row>
    <row r="88" spans="1:7" ht="15" customHeight="1">
      <c r="A88" s="379" t="str">
        <f>A5</f>
        <v>DEL MES DE JULIO 2015.</v>
      </c>
      <c r="B88" s="379"/>
      <c r="C88" s="379"/>
      <c r="D88" s="379"/>
      <c r="E88" s="379"/>
      <c r="F88" s="379"/>
      <c r="G88" s="379"/>
    </row>
    <row r="89" spans="1:7" ht="15" customHeight="1">
      <c r="A89" s="381" t="s">
        <v>60</v>
      </c>
      <c r="B89" s="381"/>
      <c r="C89" s="381"/>
      <c r="D89" s="381"/>
      <c r="E89" s="381"/>
      <c r="F89" s="381"/>
      <c r="G89" s="381"/>
    </row>
    <row r="90" spans="1:8" ht="15" customHeight="1">
      <c r="A90" s="204" t="str">
        <f>A7</f>
        <v>O.G</v>
      </c>
      <c r="B90" s="216" t="str">
        <f>B7</f>
        <v>NOMBRE</v>
      </c>
      <c r="C90" s="204" t="s">
        <v>2</v>
      </c>
      <c r="D90" s="204" t="str">
        <f>D7</f>
        <v>SUELDO</v>
      </c>
      <c r="E90" s="204" t="str">
        <f>E7</f>
        <v>RETENCION</v>
      </c>
      <c r="F90" s="204" t="str">
        <f>F7</f>
        <v>S.E.</v>
      </c>
      <c r="G90" s="204" t="str">
        <f>G7</f>
        <v>SUELDO NETO</v>
      </c>
      <c r="H90" s="204" t="str">
        <f>H7</f>
        <v>FIRMA</v>
      </c>
    </row>
    <row r="91" spans="1:8" ht="43.5" customHeight="1" thickBot="1">
      <c r="A91" s="205">
        <v>113</v>
      </c>
      <c r="B91" s="217" t="s">
        <v>255</v>
      </c>
      <c r="C91" s="205" t="s">
        <v>61</v>
      </c>
      <c r="D91" s="208">
        <v>4426</v>
      </c>
      <c r="E91" s="208">
        <v>175</v>
      </c>
      <c r="F91" s="208"/>
      <c r="G91" s="208">
        <f>D91-E91+F91</f>
        <v>4251</v>
      </c>
      <c r="H91" s="249"/>
    </row>
    <row r="92" spans="1:8" ht="43.5" customHeight="1" thickBot="1">
      <c r="A92" s="205">
        <v>113</v>
      </c>
      <c r="B92" s="217" t="s">
        <v>254</v>
      </c>
      <c r="C92" s="205" t="s">
        <v>9</v>
      </c>
      <c r="D92" s="208">
        <v>2634</v>
      </c>
      <c r="E92" s="208"/>
      <c r="F92" s="208">
        <v>129</v>
      </c>
      <c r="G92" s="208">
        <f>D92-E92+F92</f>
        <v>2763</v>
      </c>
      <c r="H92" s="250"/>
    </row>
    <row r="93" spans="1:8" ht="43.5" customHeight="1" thickTop="1">
      <c r="A93" s="199">
        <v>2</v>
      </c>
      <c r="B93" s="251">
        <v>1</v>
      </c>
      <c r="C93" s="213" t="s">
        <v>8</v>
      </c>
      <c r="D93" s="252">
        <f>SUM(D91:D92)</f>
        <v>7060</v>
      </c>
      <c r="E93" s="252">
        <f>SUM(E91:E92)</f>
        <v>175</v>
      </c>
      <c r="F93" s="252">
        <f>SUM(F91:F92)</f>
        <v>129</v>
      </c>
      <c r="G93" s="252">
        <f>SUM(G91:G92)</f>
        <v>7014</v>
      </c>
      <c r="H93" s="253"/>
    </row>
    <row r="94" spans="1:7" ht="15" customHeight="1">
      <c r="A94" s="379" t="s">
        <v>0</v>
      </c>
      <c r="B94" s="379"/>
      <c r="C94" s="379"/>
      <c r="D94" s="379"/>
      <c r="E94" s="379"/>
      <c r="F94" s="379"/>
      <c r="G94" s="379"/>
    </row>
    <row r="95" spans="1:7" ht="15" customHeight="1">
      <c r="A95" s="199"/>
      <c r="B95" s="379" t="str">
        <f>B85</f>
        <v>ADMINISTRACIÓN 2012-2015</v>
      </c>
      <c r="C95" s="379"/>
      <c r="D95" s="379"/>
      <c r="E95" s="379"/>
      <c r="F95" s="379"/>
      <c r="G95" s="379"/>
    </row>
    <row r="96" spans="1:7" ht="2.25" customHeight="1">
      <c r="A96" s="199"/>
      <c r="B96" s="200"/>
      <c r="C96" s="201"/>
      <c r="D96" s="201"/>
      <c r="E96" s="201"/>
      <c r="F96" s="201"/>
      <c r="G96" s="201"/>
    </row>
    <row r="97" spans="1:7" ht="15" customHeight="1">
      <c r="A97" s="379" t="str">
        <f>A4</f>
        <v>NOMINA CORRESPONDIENTE A LA SEGUNDA QUINCENA </v>
      </c>
      <c r="B97" s="379"/>
      <c r="C97" s="379"/>
      <c r="D97" s="379"/>
      <c r="E97" s="379"/>
      <c r="F97" s="379"/>
      <c r="G97" s="379"/>
    </row>
    <row r="98" spans="1:7" ht="15" customHeight="1">
      <c r="A98" s="379" t="str">
        <f>A5</f>
        <v>DEL MES DE JULIO 2015.</v>
      </c>
      <c r="B98" s="379"/>
      <c r="C98" s="379"/>
      <c r="D98" s="379"/>
      <c r="E98" s="379"/>
      <c r="F98" s="379"/>
      <c r="G98" s="379"/>
    </row>
    <row r="99" spans="1:7" ht="15" customHeight="1">
      <c r="A99" s="381" t="s">
        <v>62</v>
      </c>
      <c r="B99" s="381"/>
      <c r="C99" s="381"/>
      <c r="D99" s="381"/>
      <c r="E99" s="381"/>
      <c r="F99" s="381"/>
      <c r="G99" s="381"/>
    </row>
    <row r="100" spans="1:8" ht="15" customHeight="1">
      <c r="A100" s="204" t="str">
        <f>A7</f>
        <v>O.G</v>
      </c>
      <c r="B100" s="216" t="str">
        <f>B7</f>
        <v>NOMBRE</v>
      </c>
      <c r="C100" s="204" t="str">
        <f aca="true" t="shared" si="8" ref="C100:H100">C7</f>
        <v>PUESTO</v>
      </c>
      <c r="D100" s="204" t="str">
        <f t="shared" si="8"/>
        <v>SUELDO</v>
      </c>
      <c r="E100" s="204" t="str">
        <f t="shared" si="8"/>
        <v>RETENCION</v>
      </c>
      <c r="F100" s="204" t="str">
        <f t="shared" si="8"/>
        <v>S.E.</v>
      </c>
      <c r="G100" s="204" t="str">
        <f t="shared" si="8"/>
        <v>SUELDO NETO</v>
      </c>
      <c r="H100" s="204" t="str">
        <f t="shared" si="8"/>
        <v>FIRMA</v>
      </c>
    </row>
    <row r="101" spans="1:8" ht="40.5" customHeight="1" thickBot="1">
      <c r="A101" s="205">
        <v>113</v>
      </c>
      <c r="B101" s="217" t="s">
        <v>211</v>
      </c>
      <c r="C101" s="205" t="s">
        <v>63</v>
      </c>
      <c r="D101" s="207">
        <v>7726</v>
      </c>
      <c r="E101" s="254">
        <v>420</v>
      </c>
      <c r="F101" s="254"/>
      <c r="G101" s="207">
        <f>D101-E101+F101</f>
        <v>7306</v>
      </c>
      <c r="H101" s="232"/>
    </row>
    <row r="102" spans="1:8" ht="50.25" customHeight="1" thickBot="1">
      <c r="A102" s="205">
        <v>113</v>
      </c>
      <c r="B102" s="217" t="s">
        <v>366</v>
      </c>
      <c r="C102" s="205" t="s">
        <v>9</v>
      </c>
      <c r="D102" s="208">
        <v>3878</v>
      </c>
      <c r="E102" s="208"/>
      <c r="F102" s="208">
        <v>90</v>
      </c>
      <c r="G102" s="207">
        <f>D102-E102+F102</f>
        <v>3968</v>
      </c>
      <c r="H102" s="209"/>
    </row>
    <row r="103" spans="1:8" ht="40.5" customHeight="1" thickBot="1">
      <c r="A103" s="205">
        <v>113</v>
      </c>
      <c r="B103" s="217" t="s">
        <v>274</v>
      </c>
      <c r="C103" s="205" t="s">
        <v>9</v>
      </c>
      <c r="D103" s="210">
        <v>3477</v>
      </c>
      <c r="E103" s="210"/>
      <c r="F103" s="210">
        <v>90</v>
      </c>
      <c r="G103" s="207">
        <f>D103-E103+F103</f>
        <v>3567</v>
      </c>
      <c r="H103" s="209"/>
    </row>
    <row r="104" spans="1:8" ht="40.5" customHeight="1" thickTop="1">
      <c r="A104" s="199">
        <v>3</v>
      </c>
      <c r="B104" s="219"/>
      <c r="C104" s="213" t="s">
        <v>8</v>
      </c>
      <c r="D104" s="214">
        <f>SUM(D101:D103)</f>
        <v>15081</v>
      </c>
      <c r="E104" s="214">
        <f>SUM(E101:E103)</f>
        <v>420</v>
      </c>
      <c r="F104" s="214">
        <f>SUM(F101:F103)</f>
        <v>180</v>
      </c>
      <c r="G104" s="214">
        <f>SUM(G101:G103)</f>
        <v>14841</v>
      </c>
      <c r="H104" s="253"/>
    </row>
    <row r="105" spans="1:7" ht="15" customHeight="1">
      <c r="A105" s="379" t="s">
        <v>0</v>
      </c>
      <c r="B105" s="379"/>
      <c r="C105" s="379"/>
      <c r="D105" s="379"/>
      <c r="E105" s="379"/>
      <c r="F105" s="379"/>
      <c r="G105" s="379"/>
    </row>
    <row r="106" spans="1:7" ht="15" customHeight="1">
      <c r="A106" s="199"/>
      <c r="B106" s="379" t="str">
        <f>B95</f>
        <v>ADMINISTRACIÓN 2012-2015</v>
      </c>
      <c r="C106" s="379"/>
      <c r="D106" s="379"/>
      <c r="E106" s="379"/>
      <c r="F106" s="379"/>
      <c r="G106" s="379"/>
    </row>
    <row r="107" spans="1:7" ht="2.25" customHeight="1">
      <c r="A107" s="199"/>
      <c r="B107" s="200"/>
      <c r="C107" s="201"/>
      <c r="D107" s="201"/>
      <c r="E107" s="201"/>
      <c r="F107" s="201"/>
      <c r="G107" s="201"/>
    </row>
    <row r="108" spans="1:7" ht="15" customHeight="1">
      <c r="A108" s="379" t="str">
        <f>A4</f>
        <v>NOMINA CORRESPONDIENTE A LA SEGUNDA QUINCENA </v>
      </c>
      <c r="B108" s="379"/>
      <c r="C108" s="379"/>
      <c r="D108" s="379"/>
      <c r="E108" s="379"/>
      <c r="F108" s="379"/>
      <c r="G108" s="379"/>
    </row>
    <row r="109" spans="1:7" ht="15" customHeight="1">
      <c r="A109" s="379" t="str">
        <f>A5</f>
        <v>DEL MES DE JULIO 2015.</v>
      </c>
      <c r="B109" s="379"/>
      <c r="C109" s="379"/>
      <c r="D109" s="379"/>
      <c r="E109" s="379"/>
      <c r="F109" s="379"/>
      <c r="G109" s="379"/>
    </row>
    <row r="110" spans="1:7" ht="15" customHeight="1">
      <c r="A110" s="381" t="s">
        <v>64</v>
      </c>
      <c r="B110" s="381"/>
      <c r="C110" s="381"/>
      <c r="D110" s="381"/>
      <c r="E110" s="381"/>
      <c r="F110" s="381"/>
      <c r="G110" s="381"/>
    </row>
    <row r="111" spans="1:8" ht="15" customHeight="1">
      <c r="A111" s="204" t="str">
        <f>A7</f>
        <v>O.G</v>
      </c>
      <c r="B111" s="216" t="str">
        <f>B7</f>
        <v>NOMBRE</v>
      </c>
      <c r="C111" s="204" t="str">
        <f aca="true" t="shared" si="9" ref="C111:H111">C7</f>
        <v>PUESTO</v>
      </c>
      <c r="D111" s="204" t="str">
        <f t="shared" si="9"/>
        <v>SUELDO</v>
      </c>
      <c r="E111" s="204" t="str">
        <f t="shared" si="9"/>
        <v>RETENCION</v>
      </c>
      <c r="F111" s="204" t="str">
        <f t="shared" si="9"/>
        <v>S.E.</v>
      </c>
      <c r="G111" s="255" t="str">
        <f t="shared" si="9"/>
        <v>SUELDO NETO</v>
      </c>
      <c r="H111" s="204" t="str">
        <f t="shared" si="9"/>
        <v>FIRMA</v>
      </c>
    </row>
    <row r="112" spans="1:8" ht="40.5" customHeight="1" thickBot="1">
      <c r="A112" s="205">
        <v>113</v>
      </c>
      <c r="B112" s="217" t="s">
        <v>212</v>
      </c>
      <c r="C112" s="205" t="s">
        <v>10</v>
      </c>
      <c r="D112" s="208">
        <v>7726</v>
      </c>
      <c r="E112" s="208">
        <v>420</v>
      </c>
      <c r="F112" s="208"/>
      <c r="G112" s="208">
        <f>D112-E112+F112</f>
        <v>7306</v>
      </c>
      <c r="H112" s="232"/>
    </row>
    <row r="113" spans="1:8" ht="40.5" customHeight="1" thickBot="1">
      <c r="A113" s="205">
        <v>113</v>
      </c>
      <c r="B113" s="217" t="s">
        <v>65</v>
      </c>
      <c r="C113" s="218" t="s">
        <v>66</v>
      </c>
      <c r="D113" s="208">
        <v>3540</v>
      </c>
      <c r="E113" s="208"/>
      <c r="F113" s="208">
        <v>90</v>
      </c>
      <c r="G113" s="208">
        <f>D113-E113+F113</f>
        <v>3630</v>
      </c>
      <c r="H113" s="232"/>
    </row>
    <row r="114" spans="1:8" ht="40.5" customHeight="1" thickBot="1">
      <c r="A114" s="205">
        <v>113</v>
      </c>
      <c r="B114" s="217" t="s">
        <v>67</v>
      </c>
      <c r="C114" s="218" t="s">
        <v>66</v>
      </c>
      <c r="D114" s="208">
        <v>4733</v>
      </c>
      <c r="E114" s="208">
        <v>175</v>
      </c>
      <c r="F114" s="208"/>
      <c r="G114" s="208">
        <f>D114-E114+F114</f>
        <v>4558</v>
      </c>
      <c r="H114" s="232"/>
    </row>
    <row r="115" spans="1:8" ht="40.5" customHeight="1" thickBot="1">
      <c r="A115" s="205">
        <v>113</v>
      </c>
      <c r="B115" s="217" t="s">
        <v>68</v>
      </c>
      <c r="C115" s="218" t="s">
        <v>66</v>
      </c>
      <c r="D115" s="208">
        <v>3303</v>
      </c>
      <c r="E115" s="208"/>
      <c r="F115" s="208">
        <v>90</v>
      </c>
      <c r="G115" s="208">
        <f>D115-E115+F115</f>
        <v>3393</v>
      </c>
      <c r="H115" s="232"/>
    </row>
    <row r="116" spans="1:8" ht="40.5" customHeight="1" thickBot="1">
      <c r="A116" s="205">
        <v>113</v>
      </c>
      <c r="B116" s="217" t="s">
        <v>69</v>
      </c>
      <c r="C116" s="218" t="s">
        <v>66</v>
      </c>
      <c r="D116" s="208">
        <v>3303</v>
      </c>
      <c r="E116" s="207"/>
      <c r="F116" s="208">
        <v>90</v>
      </c>
      <c r="G116" s="208">
        <f>D116-E116+F116</f>
        <v>3393</v>
      </c>
      <c r="H116" s="232"/>
    </row>
    <row r="117" spans="1:8" ht="43.5" customHeight="1" thickBot="1">
      <c r="A117" s="205">
        <v>113</v>
      </c>
      <c r="B117" s="217" t="s">
        <v>71</v>
      </c>
      <c r="C117" s="218" t="s">
        <v>66</v>
      </c>
      <c r="D117" s="210">
        <v>3540</v>
      </c>
      <c r="E117" s="210"/>
      <c r="F117" s="210">
        <v>90</v>
      </c>
      <c r="G117" s="208">
        <f>D117-E117+F117</f>
        <v>3630</v>
      </c>
      <c r="H117" s="256"/>
    </row>
    <row r="118" spans="1:8" ht="40.5" customHeight="1" thickTop="1">
      <c r="A118" s="199">
        <v>6</v>
      </c>
      <c r="B118" s="219">
        <v>5</v>
      </c>
      <c r="C118" s="213" t="s">
        <v>8</v>
      </c>
      <c r="D118" s="214">
        <f>SUM(D112:D117)</f>
        <v>26145</v>
      </c>
      <c r="E118" s="214">
        <f>SUM(E112:E117)</f>
        <v>595</v>
      </c>
      <c r="F118" s="214">
        <f>SUM(F112:F117)</f>
        <v>360</v>
      </c>
      <c r="G118" s="214">
        <f>SUM(G112:G117)</f>
        <v>25910</v>
      </c>
      <c r="H118" s="257"/>
    </row>
    <row r="119" spans="1:7" ht="15" customHeight="1">
      <c r="A119" s="379" t="s">
        <v>0</v>
      </c>
      <c r="B119" s="379"/>
      <c r="C119" s="379"/>
      <c r="D119" s="379"/>
      <c r="E119" s="379"/>
      <c r="F119" s="379"/>
      <c r="G119" s="379"/>
    </row>
    <row r="120" spans="1:7" ht="15" customHeight="1">
      <c r="A120" s="199"/>
      <c r="B120" s="379" t="str">
        <f>B106</f>
        <v>ADMINISTRACIÓN 2012-2015</v>
      </c>
      <c r="C120" s="379"/>
      <c r="D120" s="379"/>
      <c r="E120" s="379"/>
      <c r="F120" s="379"/>
      <c r="G120" s="379"/>
    </row>
    <row r="121" spans="1:7" ht="2.25" customHeight="1">
      <c r="A121" s="199"/>
      <c r="B121" s="200"/>
      <c r="C121" s="201"/>
      <c r="D121" s="201"/>
      <c r="E121" s="201"/>
      <c r="F121" s="201"/>
      <c r="G121" s="201"/>
    </row>
    <row r="122" spans="1:7" ht="15" customHeight="1">
      <c r="A122" s="379" t="str">
        <f>A4</f>
        <v>NOMINA CORRESPONDIENTE A LA SEGUNDA QUINCENA </v>
      </c>
      <c r="B122" s="379"/>
      <c r="C122" s="379"/>
      <c r="D122" s="379"/>
      <c r="E122" s="379"/>
      <c r="F122" s="379"/>
      <c r="G122" s="379"/>
    </row>
    <row r="123" spans="1:7" ht="15" customHeight="1">
      <c r="A123" s="379" t="str">
        <f>A5</f>
        <v>DEL MES DE JULIO 2015.</v>
      </c>
      <c r="B123" s="379"/>
      <c r="C123" s="379"/>
      <c r="D123" s="379"/>
      <c r="E123" s="379"/>
      <c r="F123" s="379"/>
      <c r="G123" s="379"/>
    </row>
    <row r="124" spans="1:7" ht="15" customHeight="1">
      <c r="A124" s="381" t="s">
        <v>72</v>
      </c>
      <c r="B124" s="381"/>
      <c r="C124" s="381"/>
      <c r="D124" s="381"/>
      <c r="E124" s="381"/>
      <c r="F124" s="381"/>
      <c r="G124" s="381"/>
    </row>
    <row r="125" spans="1:8" ht="15" customHeight="1">
      <c r="A125" s="258" t="str">
        <f>A7</f>
        <v>O.G</v>
      </c>
      <c r="B125" s="258" t="str">
        <f>B7</f>
        <v>NOMBRE</v>
      </c>
      <c r="C125" s="258" t="str">
        <f aca="true" t="shared" si="10" ref="C125:H125">C7</f>
        <v>PUESTO</v>
      </c>
      <c r="D125" s="258" t="str">
        <f t="shared" si="10"/>
        <v>SUELDO</v>
      </c>
      <c r="E125" s="258" t="str">
        <f t="shared" si="10"/>
        <v>RETENCION</v>
      </c>
      <c r="F125" s="258" t="str">
        <f t="shared" si="10"/>
        <v>S.E.</v>
      </c>
      <c r="G125" s="258" t="str">
        <f t="shared" si="10"/>
        <v>SUELDO NETO</v>
      </c>
      <c r="H125" s="258" t="str">
        <f t="shared" si="10"/>
        <v>FIRMA</v>
      </c>
    </row>
    <row r="126" spans="1:8" ht="40.5" customHeight="1" thickBot="1">
      <c r="A126" s="205">
        <v>113</v>
      </c>
      <c r="B126" s="217" t="s">
        <v>213</v>
      </c>
      <c r="C126" s="205" t="s">
        <v>73</v>
      </c>
      <c r="D126" s="208">
        <v>13879</v>
      </c>
      <c r="E126" s="208">
        <v>950</v>
      </c>
      <c r="F126" s="208"/>
      <c r="G126" s="208">
        <f>D126-E126+F126</f>
        <v>12929</v>
      </c>
      <c r="H126" s="232"/>
    </row>
    <row r="127" spans="1:7" ht="15" customHeight="1">
      <c r="A127" s="384" t="s">
        <v>74</v>
      </c>
      <c r="B127" s="384"/>
      <c r="C127" s="384"/>
      <c r="D127" s="384"/>
      <c r="E127" s="384"/>
      <c r="F127" s="384"/>
      <c r="G127" s="384"/>
    </row>
    <row r="128" spans="1:8" ht="15" customHeight="1">
      <c r="A128" s="258" t="str">
        <f>A7</f>
        <v>O.G</v>
      </c>
      <c r="B128" s="258" t="str">
        <f>B7</f>
        <v>NOMBRE</v>
      </c>
      <c r="C128" s="258" t="str">
        <f aca="true" t="shared" si="11" ref="C128:H128">C7</f>
        <v>PUESTO</v>
      </c>
      <c r="D128" s="258" t="str">
        <f t="shared" si="11"/>
        <v>SUELDO</v>
      </c>
      <c r="E128" s="258" t="str">
        <f t="shared" si="11"/>
        <v>RETENCION</v>
      </c>
      <c r="F128" s="258" t="str">
        <f t="shared" si="11"/>
        <v>S.E.</v>
      </c>
      <c r="G128" s="258" t="str">
        <f t="shared" si="11"/>
        <v>SUELDO NETO</v>
      </c>
      <c r="H128" s="258" t="str">
        <f t="shared" si="11"/>
        <v>FIRMA</v>
      </c>
    </row>
    <row r="129" spans="1:8" ht="40.5" customHeight="1" thickBot="1">
      <c r="A129" s="205">
        <v>113</v>
      </c>
      <c r="B129" s="217" t="s">
        <v>75</v>
      </c>
      <c r="C129" s="218" t="s">
        <v>76</v>
      </c>
      <c r="D129" s="208">
        <v>5122</v>
      </c>
      <c r="E129" s="208">
        <v>210</v>
      </c>
      <c r="F129" s="208"/>
      <c r="G129" s="208">
        <f>D129-E129+F129</f>
        <v>4912</v>
      </c>
      <c r="H129" s="232"/>
    </row>
    <row r="130" spans="1:8" ht="40.5" customHeight="1" thickBot="1">
      <c r="A130" s="205">
        <v>113</v>
      </c>
      <c r="B130" s="217" t="s">
        <v>78</v>
      </c>
      <c r="C130" s="218" t="s">
        <v>79</v>
      </c>
      <c r="D130" s="208">
        <v>5122</v>
      </c>
      <c r="E130" s="208">
        <v>210</v>
      </c>
      <c r="F130" s="208"/>
      <c r="G130" s="208">
        <f>D130-E130+F130</f>
        <v>4912</v>
      </c>
      <c r="H130" s="232"/>
    </row>
    <row r="131" spans="1:8" ht="40.5" customHeight="1" thickBot="1">
      <c r="A131" s="259">
        <v>113</v>
      </c>
      <c r="B131" s="233" t="s">
        <v>263</v>
      </c>
      <c r="C131" s="260" t="s">
        <v>316</v>
      </c>
      <c r="D131" s="237">
        <v>4463</v>
      </c>
      <c r="E131" s="237">
        <v>175</v>
      </c>
      <c r="F131" s="237"/>
      <c r="G131" s="208">
        <f>D131-E131+F131</f>
        <v>4288</v>
      </c>
      <c r="H131" s="261"/>
    </row>
    <row r="132" spans="1:8" ht="40.5" customHeight="1" thickBot="1">
      <c r="A132" s="205">
        <v>113</v>
      </c>
      <c r="B132" s="233" t="s">
        <v>327</v>
      </c>
      <c r="C132" s="260" t="s">
        <v>11</v>
      </c>
      <c r="D132" s="237">
        <v>3316</v>
      </c>
      <c r="E132" s="237"/>
      <c r="F132" s="237">
        <v>90</v>
      </c>
      <c r="G132" s="208">
        <f>D132-E132+F132</f>
        <v>3406</v>
      </c>
      <c r="H132" s="262"/>
    </row>
    <row r="133" spans="1:7" ht="15" customHeight="1">
      <c r="A133" s="381" t="s">
        <v>80</v>
      </c>
      <c r="B133" s="381"/>
      <c r="C133" s="381"/>
      <c r="D133" s="381"/>
      <c r="E133" s="381"/>
      <c r="F133" s="381"/>
      <c r="G133" s="381"/>
    </row>
    <row r="134" spans="1:8" ht="15" customHeight="1">
      <c r="A134" s="204" t="str">
        <f>A7</f>
        <v>O.G</v>
      </c>
      <c r="B134" s="204" t="str">
        <f>B7</f>
        <v>NOMBRE</v>
      </c>
      <c r="C134" s="204" t="str">
        <f aca="true" t="shared" si="12" ref="C134:H134">C7</f>
        <v>PUESTO</v>
      </c>
      <c r="D134" s="204" t="str">
        <f t="shared" si="12"/>
        <v>SUELDO</v>
      </c>
      <c r="E134" s="204" t="str">
        <f t="shared" si="12"/>
        <v>RETENCION</v>
      </c>
      <c r="F134" s="204" t="str">
        <f t="shared" si="12"/>
        <v>S.E.</v>
      </c>
      <c r="G134" s="204" t="str">
        <f t="shared" si="12"/>
        <v>SUELDO NETO</v>
      </c>
      <c r="H134" s="204" t="str">
        <f t="shared" si="12"/>
        <v>FIRMA</v>
      </c>
    </row>
    <row r="135" spans="1:8" ht="40.5" customHeight="1" thickBot="1">
      <c r="A135" s="259">
        <v>113</v>
      </c>
      <c r="B135" s="233" t="s">
        <v>77</v>
      </c>
      <c r="C135" s="260" t="s">
        <v>66</v>
      </c>
      <c r="D135" s="237">
        <v>3414</v>
      </c>
      <c r="E135" s="237"/>
      <c r="F135" s="237">
        <v>90</v>
      </c>
      <c r="G135" s="237">
        <f>D135-E135+F135</f>
        <v>3504</v>
      </c>
      <c r="H135" s="296"/>
    </row>
    <row r="136" spans="1:8" ht="40.5" customHeight="1" thickBot="1">
      <c r="A136" s="205">
        <v>113</v>
      </c>
      <c r="B136" s="217" t="s">
        <v>313</v>
      </c>
      <c r="C136" s="218" t="s">
        <v>314</v>
      </c>
      <c r="D136" s="208">
        <v>3414</v>
      </c>
      <c r="E136" s="208"/>
      <c r="F136" s="208">
        <v>90</v>
      </c>
      <c r="G136" s="237">
        <f>D136-E136+F136</f>
        <v>3504</v>
      </c>
      <c r="H136" s="232"/>
    </row>
    <row r="137" spans="1:8" ht="40.5" customHeight="1" thickBot="1">
      <c r="A137" s="205">
        <v>113</v>
      </c>
      <c r="B137" s="217" t="s">
        <v>81</v>
      </c>
      <c r="C137" s="218" t="s">
        <v>82</v>
      </c>
      <c r="D137" s="208">
        <v>3729</v>
      </c>
      <c r="E137" s="207"/>
      <c r="F137" s="207">
        <v>90</v>
      </c>
      <c r="G137" s="237">
        <f>D137-E137+F137</f>
        <v>3819</v>
      </c>
      <c r="H137" s="232"/>
    </row>
    <row r="138" spans="1:8" ht="40.5" customHeight="1" thickBot="1">
      <c r="A138" s="205">
        <v>113</v>
      </c>
      <c r="B138" s="217" t="s">
        <v>295</v>
      </c>
      <c r="C138" s="218" t="s">
        <v>82</v>
      </c>
      <c r="D138" s="207">
        <v>3729</v>
      </c>
      <c r="E138" s="207"/>
      <c r="F138" s="207">
        <v>90</v>
      </c>
      <c r="G138" s="237">
        <f>D138-E138+F138</f>
        <v>3819</v>
      </c>
      <c r="H138" s="232"/>
    </row>
    <row r="139" spans="1:8" ht="40.5" customHeight="1" thickBot="1">
      <c r="A139" s="205">
        <v>113</v>
      </c>
      <c r="B139" s="217" t="s">
        <v>290</v>
      </c>
      <c r="C139" s="218" t="s">
        <v>296</v>
      </c>
      <c r="D139" s="210">
        <v>1689</v>
      </c>
      <c r="E139" s="210"/>
      <c r="F139" s="210">
        <v>167</v>
      </c>
      <c r="G139" s="237">
        <f>D139-E139+F139</f>
        <v>1856</v>
      </c>
      <c r="H139" s="232"/>
    </row>
    <row r="140" spans="1:8" ht="40.5" customHeight="1" thickTop="1">
      <c r="A140" s="199">
        <v>10</v>
      </c>
      <c r="B140" s="219">
        <v>4</v>
      </c>
      <c r="C140" s="213" t="s">
        <v>8</v>
      </c>
      <c r="D140" s="214">
        <f>SUM(D126:D139)</f>
        <v>47877</v>
      </c>
      <c r="E140" s="214">
        <f>SUM(E126:E139)</f>
        <v>1545</v>
      </c>
      <c r="F140" s="214">
        <f>SUM(F126:F139)</f>
        <v>617</v>
      </c>
      <c r="G140" s="214">
        <f>SUM(G126:G139)</f>
        <v>46949</v>
      </c>
      <c r="H140" s="257"/>
    </row>
    <row r="141" spans="1:7" ht="15" customHeight="1">
      <c r="A141" s="379" t="s">
        <v>0</v>
      </c>
      <c r="B141" s="379"/>
      <c r="C141" s="379"/>
      <c r="D141" s="379"/>
      <c r="E141" s="379"/>
      <c r="F141" s="379"/>
      <c r="G141" s="379"/>
    </row>
    <row r="142" spans="1:7" ht="15" customHeight="1">
      <c r="A142" s="199"/>
      <c r="B142" s="379" t="str">
        <f>B120</f>
        <v>ADMINISTRACIÓN 2012-2015</v>
      </c>
      <c r="C142" s="379"/>
      <c r="D142" s="379"/>
      <c r="E142" s="379"/>
      <c r="F142" s="379"/>
      <c r="G142" s="379"/>
    </row>
    <row r="143" spans="1:7" ht="2.25" customHeight="1">
      <c r="A143" s="199"/>
      <c r="B143" s="200"/>
      <c r="C143" s="201"/>
      <c r="D143" s="201"/>
      <c r="E143" s="201"/>
      <c r="F143" s="201"/>
      <c r="G143" s="201"/>
    </row>
    <row r="144" spans="1:7" ht="15" customHeight="1">
      <c r="A144" s="379" t="str">
        <f>A4</f>
        <v>NOMINA CORRESPONDIENTE A LA SEGUNDA QUINCENA </v>
      </c>
      <c r="B144" s="379"/>
      <c r="C144" s="379"/>
      <c r="D144" s="379"/>
      <c r="E144" s="379"/>
      <c r="F144" s="379"/>
      <c r="G144" s="379"/>
    </row>
    <row r="145" spans="1:7" ht="15" customHeight="1">
      <c r="A145" s="379" t="str">
        <f>A5</f>
        <v>DEL MES DE JULIO 2015.</v>
      </c>
      <c r="B145" s="379"/>
      <c r="C145" s="379"/>
      <c r="D145" s="379"/>
      <c r="E145" s="379"/>
      <c r="F145" s="379"/>
      <c r="G145" s="379"/>
    </row>
    <row r="146" spans="1:7" ht="15" customHeight="1">
      <c r="A146" s="381" t="s">
        <v>83</v>
      </c>
      <c r="B146" s="381"/>
      <c r="C146" s="381"/>
      <c r="D146" s="381"/>
      <c r="E146" s="381"/>
      <c r="F146" s="381"/>
      <c r="G146" s="381"/>
    </row>
    <row r="147" spans="1:8" ht="15" customHeight="1">
      <c r="A147" s="204" t="str">
        <f>A7</f>
        <v>O.G</v>
      </c>
      <c r="B147" s="216" t="str">
        <f>B7</f>
        <v>NOMBRE</v>
      </c>
      <c r="C147" s="204" t="str">
        <f aca="true" t="shared" si="13" ref="C147:H147">C7</f>
        <v>PUESTO</v>
      </c>
      <c r="D147" s="204" t="str">
        <f t="shared" si="13"/>
        <v>SUELDO</v>
      </c>
      <c r="E147" s="204" t="str">
        <f t="shared" si="13"/>
        <v>RETENCION</v>
      </c>
      <c r="F147" s="204" t="str">
        <f t="shared" si="13"/>
        <v>S.E.</v>
      </c>
      <c r="G147" s="255" t="str">
        <f t="shared" si="13"/>
        <v>SUELDO NETO</v>
      </c>
      <c r="H147" s="204" t="str">
        <f t="shared" si="13"/>
        <v>FIRMA</v>
      </c>
    </row>
    <row r="148" spans="1:8" ht="48" customHeight="1" thickBot="1">
      <c r="A148" s="263">
        <v>113</v>
      </c>
      <c r="B148" s="264" t="s">
        <v>214</v>
      </c>
      <c r="C148" s="263" t="s">
        <v>10</v>
      </c>
      <c r="D148" s="208">
        <v>6205</v>
      </c>
      <c r="E148" s="207">
        <v>350</v>
      </c>
      <c r="F148" s="204"/>
      <c r="G148" s="207">
        <f>D148-E148+F148</f>
        <v>5855</v>
      </c>
      <c r="H148" s="229"/>
    </row>
    <row r="149" spans="1:8" ht="40.5" customHeight="1" thickBot="1">
      <c r="A149" s="205">
        <v>113</v>
      </c>
      <c r="B149" s="219" t="s">
        <v>84</v>
      </c>
      <c r="C149" s="218" t="s">
        <v>376</v>
      </c>
      <c r="D149" s="208">
        <v>4874</v>
      </c>
      <c r="E149" s="207">
        <v>210</v>
      </c>
      <c r="F149" s="207"/>
      <c r="G149" s="207">
        <f>D149-E149+F149</f>
        <v>4664</v>
      </c>
      <c r="H149" s="232"/>
    </row>
    <row r="150" spans="1:8" ht="40.5" customHeight="1" thickBot="1">
      <c r="A150" s="205">
        <v>113</v>
      </c>
      <c r="B150" s="219" t="s">
        <v>85</v>
      </c>
      <c r="C150" s="218" t="s">
        <v>376</v>
      </c>
      <c r="D150" s="210">
        <v>4733</v>
      </c>
      <c r="E150" s="210">
        <v>175</v>
      </c>
      <c r="F150" s="210"/>
      <c r="G150" s="207">
        <f>D150-E150+F150</f>
        <v>4558</v>
      </c>
      <c r="H150" s="232"/>
    </row>
    <row r="151" spans="1:8" ht="40.5" customHeight="1" thickTop="1">
      <c r="A151" s="199">
        <v>3</v>
      </c>
      <c r="B151" s="219">
        <v>3</v>
      </c>
      <c r="C151" s="213" t="s">
        <v>8</v>
      </c>
      <c r="D151" s="214">
        <f>SUM(D148:D150)</f>
        <v>15812</v>
      </c>
      <c r="E151" s="214">
        <f>SUM(E148:E150)</f>
        <v>735</v>
      </c>
      <c r="F151" s="214">
        <f>SUM(F148:F150)</f>
        <v>0</v>
      </c>
      <c r="G151" s="214">
        <f>SUM(G148:G150)</f>
        <v>15077</v>
      </c>
      <c r="H151" s="265"/>
    </row>
    <row r="152" spans="1:7" ht="15" customHeight="1">
      <c r="A152" s="379" t="s">
        <v>0</v>
      </c>
      <c r="B152" s="379"/>
      <c r="C152" s="379"/>
      <c r="D152" s="379"/>
      <c r="E152" s="379"/>
      <c r="F152" s="379"/>
      <c r="G152" s="379"/>
    </row>
    <row r="153" spans="1:7" ht="15" customHeight="1">
      <c r="A153" s="199"/>
      <c r="B153" s="379" t="str">
        <f>B120</f>
        <v>ADMINISTRACIÓN 2012-2015</v>
      </c>
      <c r="C153" s="379"/>
      <c r="D153" s="379"/>
      <c r="E153" s="379"/>
      <c r="F153" s="379"/>
      <c r="G153" s="379"/>
    </row>
    <row r="154" spans="1:7" ht="2.25" customHeight="1">
      <c r="A154" s="199"/>
      <c r="B154" s="200"/>
      <c r="C154" s="201"/>
      <c r="D154" s="201"/>
      <c r="E154" s="201"/>
      <c r="F154" s="201"/>
      <c r="G154" s="201"/>
    </row>
    <row r="155" spans="1:7" ht="15" customHeight="1">
      <c r="A155" s="379" t="str">
        <f>A4</f>
        <v>NOMINA CORRESPONDIENTE A LA SEGUNDA QUINCENA </v>
      </c>
      <c r="B155" s="379"/>
      <c r="C155" s="379"/>
      <c r="D155" s="379"/>
      <c r="E155" s="379"/>
      <c r="F155" s="379"/>
      <c r="G155" s="379"/>
    </row>
    <row r="156" spans="1:7" ht="15" customHeight="1">
      <c r="A156" s="379" t="str">
        <f>A5</f>
        <v>DEL MES DE JULIO 2015.</v>
      </c>
      <c r="B156" s="379"/>
      <c r="C156" s="379"/>
      <c r="D156" s="379"/>
      <c r="E156" s="379"/>
      <c r="F156" s="379"/>
      <c r="G156" s="379"/>
    </row>
    <row r="157" spans="1:7" ht="15" customHeight="1">
      <c r="A157" s="384" t="s">
        <v>86</v>
      </c>
      <c r="B157" s="384"/>
      <c r="C157" s="384"/>
      <c r="D157" s="384"/>
      <c r="E157" s="384"/>
      <c r="F157" s="384"/>
      <c r="G157" s="384"/>
    </row>
    <row r="158" spans="1:8" ht="15" customHeight="1">
      <c r="A158" s="258" t="str">
        <f>A7</f>
        <v>O.G</v>
      </c>
      <c r="B158" s="266" t="str">
        <f>B7</f>
        <v>NOMBRE</v>
      </c>
      <c r="C158" s="258" t="str">
        <f aca="true" t="shared" si="14" ref="C158:H158">C7</f>
        <v>PUESTO</v>
      </c>
      <c r="D158" s="258" t="str">
        <f t="shared" si="14"/>
        <v>SUELDO</v>
      </c>
      <c r="E158" s="258" t="str">
        <f t="shared" si="14"/>
        <v>RETENCION</v>
      </c>
      <c r="F158" s="258" t="str">
        <f t="shared" si="14"/>
        <v>S.E.</v>
      </c>
      <c r="G158" s="258" t="str">
        <f t="shared" si="14"/>
        <v>SUELDO NETO</v>
      </c>
      <c r="H158" s="258" t="str">
        <f t="shared" si="14"/>
        <v>FIRMA</v>
      </c>
    </row>
    <row r="159" spans="1:8" ht="40.5" customHeight="1" thickBot="1">
      <c r="A159" s="205">
        <v>113</v>
      </c>
      <c r="B159" s="233" t="s">
        <v>256</v>
      </c>
      <c r="C159" s="218" t="s">
        <v>369</v>
      </c>
      <c r="D159" s="207">
        <v>4389</v>
      </c>
      <c r="E159" s="207">
        <v>175</v>
      </c>
      <c r="F159" s="207"/>
      <c r="G159" s="207">
        <f>D159-E159+F159</f>
        <v>4214</v>
      </c>
      <c r="H159" s="232"/>
    </row>
    <row r="160" spans="1:8" ht="45" customHeight="1" thickBot="1">
      <c r="A160" s="205">
        <v>113</v>
      </c>
      <c r="B160" s="233" t="s">
        <v>370</v>
      </c>
      <c r="C160" s="205" t="s">
        <v>11</v>
      </c>
      <c r="D160" s="210">
        <v>2952</v>
      </c>
      <c r="E160" s="210"/>
      <c r="F160" s="210">
        <v>111</v>
      </c>
      <c r="G160" s="207">
        <f>D160-E160+F160</f>
        <v>3063</v>
      </c>
      <c r="H160" s="262"/>
    </row>
    <row r="161" spans="1:8" ht="40.5" customHeight="1" thickTop="1">
      <c r="A161" s="199">
        <v>2</v>
      </c>
      <c r="B161" s="219">
        <v>1</v>
      </c>
      <c r="C161" s="213" t="s">
        <v>8</v>
      </c>
      <c r="D161" s="214">
        <f>SUM(D159:D160)</f>
        <v>7341</v>
      </c>
      <c r="E161" s="214">
        <f>SUM(E159:E160)</f>
        <v>175</v>
      </c>
      <c r="F161" s="214">
        <f>SUM(F159:F160)</f>
        <v>111</v>
      </c>
      <c r="G161" s="214">
        <f>SUM(G159:G160)</f>
        <v>7277</v>
      </c>
      <c r="H161" s="220"/>
    </row>
    <row r="162" spans="1:7" ht="15" customHeight="1">
      <c r="A162" s="379" t="s">
        <v>0</v>
      </c>
      <c r="B162" s="379"/>
      <c r="C162" s="379"/>
      <c r="D162" s="379"/>
      <c r="E162" s="379"/>
      <c r="F162" s="379"/>
      <c r="G162" s="379"/>
    </row>
    <row r="163" spans="1:7" ht="15" customHeight="1">
      <c r="A163" s="199"/>
      <c r="B163" s="379" t="str">
        <f>B153</f>
        <v>ADMINISTRACIÓN 2012-2015</v>
      </c>
      <c r="C163" s="379"/>
      <c r="D163" s="379"/>
      <c r="E163" s="379"/>
      <c r="F163" s="379"/>
      <c r="G163" s="379"/>
    </row>
    <row r="164" spans="1:7" ht="2.25" customHeight="1">
      <c r="A164" s="199"/>
      <c r="B164" s="200"/>
      <c r="C164" s="201"/>
      <c r="D164" s="201"/>
      <c r="E164" s="201"/>
      <c r="F164" s="201"/>
      <c r="G164" s="201"/>
    </row>
    <row r="165" spans="1:7" ht="15" customHeight="1">
      <c r="A165" s="379" t="str">
        <f>A4</f>
        <v>NOMINA CORRESPONDIENTE A LA SEGUNDA QUINCENA </v>
      </c>
      <c r="B165" s="379"/>
      <c r="C165" s="379"/>
      <c r="D165" s="379"/>
      <c r="E165" s="379"/>
      <c r="F165" s="379"/>
      <c r="G165" s="379"/>
    </row>
    <row r="166" spans="1:7" ht="15" customHeight="1">
      <c r="A166" s="379" t="str">
        <f>A5</f>
        <v>DEL MES DE JULIO 2015.</v>
      </c>
      <c r="B166" s="379"/>
      <c r="C166" s="379"/>
      <c r="D166" s="379"/>
      <c r="E166" s="379"/>
      <c r="F166" s="379"/>
      <c r="G166" s="379"/>
    </row>
    <row r="167" spans="1:7" ht="15" customHeight="1">
      <c r="A167" s="381" t="s">
        <v>87</v>
      </c>
      <c r="B167" s="381"/>
      <c r="C167" s="381"/>
      <c r="D167" s="381"/>
      <c r="E167" s="381"/>
      <c r="F167" s="381"/>
      <c r="G167" s="381"/>
    </row>
    <row r="168" spans="1:8" ht="15" customHeight="1">
      <c r="A168" s="204" t="str">
        <f>A7</f>
        <v>O.G</v>
      </c>
      <c r="B168" s="204" t="str">
        <f>B7</f>
        <v>NOMBRE</v>
      </c>
      <c r="C168" s="204" t="str">
        <f aca="true" t="shared" si="15" ref="C168:H168">C7</f>
        <v>PUESTO</v>
      </c>
      <c r="D168" s="204" t="str">
        <f t="shared" si="15"/>
        <v>SUELDO</v>
      </c>
      <c r="E168" s="204" t="str">
        <f t="shared" si="15"/>
        <v>RETENCION</v>
      </c>
      <c r="F168" s="204" t="str">
        <f t="shared" si="15"/>
        <v>S.E.</v>
      </c>
      <c r="G168" s="204" t="str">
        <f t="shared" si="15"/>
        <v>SUELDO NETO</v>
      </c>
      <c r="H168" s="204" t="str">
        <f t="shared" si="15"/>
        <v>FIRMA</v>
      </c>
    </row>
    <row r="169" spans="1:8" ht="40.5" customHeight="1" thickBot="1">
      <c r="A169" s="205">
        <v>113</v>
      </c>
      <c r="B169" s="217" t="s">
        <v>215</v>
      </c>
      <c r="C169" s="218" t="s">
        <v>88</v>
      </c>
      <c r="D169" s="207">
        <v>7726</v>
      </c>
      <c r="E169" s="207">
        <v>420</v>
      </c>
      <c r="F169" s="207"/>
      <c r="G169" s="207">
        <f>D169-E169+F169</f>
        <v>7306</v>
      </c>
      <c r="H169" s="232"/>
    </row>
    <row r="170" spans="1:8" ht="40.5" customHeight="1" thickBot="1">
      <c r="A170" s="205">
        <v>113</v>
      </c>
      <c r="B170" s="217" t="s">
        <v>233</v>
      </c>
      <c r="C170" s="218" t="s">
        <v>11</v>
      </c>
      <c r="D170" s="207">
        <v>5004</v>
      </c>
      <c r="E170" s="207">
        <v>210</v>
      </c>
      <c r="F170" s="207"/>
      <c r="G170" s="207">
        <f>D170-E170+F170</f>
        <v>4794</v>
      </c>
      <c r="H170" s="232"/>
    </row>
    <row r="171" spans="1:8" ht="40.5" customHeight="1" thickBot="1">
      <c r="A171" s="205">
        <v>113</v>
      </c>
      <c r="B171" s="217" t="s">
        <v>331</v>
      </c>
      <c r="C171" s="218" t="s">
        <v>11</v>
      </c>
      <c r="D171" s="207">
        <v>3666</v>
      </c>
      <c r="E171" s="207"/>
      <c r="F171" s="207">
        <v>90</v>
      </c>
      <c r="G171" s="207">
        <f>D171-E171+F171</f>
        <v>3756</v>
      </c>
      <c r="H171" s="232"/>
    </row>
    <row r="172" spans="1:8" ht="40.5" customHeight="1" thickBot="1">
      <c r="A172" s="205">
        <v>113</v>
      </c>
      <c r="B172" s="217" t="s">
        <v>89</v>
      </c>
      <c r="C172" s="218" t="s">
        <v>9</v>
      </c>
      <c r="D172" s="210">
        <v>3666</v>
      </c>
      <c r="E172" s="210"/>
      <c r="F172" s="210">
        <v>90</v>
      </c>
      <c r="G172" s="207">
        <f>D172-E172+F172</f>
        <v>3756</v>
      </c>
      <c r="H172" s="232"/>
    </row>
    <row r="173" spans="1:8" ht="40.5" customHeight="1" thickTop="1">
      <c r="A173" s="199">
        <v>4</v>
      </c>
      <c r="B173" s="219">
        <v>3</v>
      </c>
      <c r="C173" s="213" t="s">
        <v>8</v>
      </c>
      <c r="D173" s="214">
        <f>SUM(D169:D172)</f>
        <v>20062</v>
      </c>
      <c r="E173" s="214">
        <f>SUM(E169:E172)</f>
        <v>630</v>
      </c>
      <c r="F173" s="214">
        <f>SUM(F169:F172)</f>
        <v>180</v>
      </c>
      <c r="G173" s="214">
        <f>SUM(G169:G172)</f>
        <v>19612</v>
      </c>
      <c r="H173" s="220"/>
    </row>
    <row r="174" spans="1:7" ht="15" customHeight="1">
      <c r="A174" s="379" t="s">
        <v>0</v>
      </c>
      <c r="B174" s="379"/>
      <c r="C174" s="379"/>
      <c r="D174" s="379"/>
      <c r="E174" s="379"/>
      <c r="F174" s="379"/>
      <c r="G174" s="379"/>
    </row>
    <row r="175" spans="1:7" ht="15" customHeight="1">
      <c r="A175" s="199"/>
      <c r="B175" s="379" t="str">
        <f>B163</f>
        <v>ADMINISTRACIÓN 2012-2015</v>
      </c>
      <c r="C175" s="379"/>
      <c r="D175" s="379"/>
      <c r="E175" s="379"/>
      <c r="F175" s="379"/>
      <c r="G175" s="379"/>
    </row>
    <row r="176" spans="1:7" ht="2.25" customHeight="1">
      <c r="A176" s="199"/>
      <c r="B176" s="200"/>
      <c r="C176" s="201"/>
      <c r="D176" s="201"/>
      <c r="E176" s="201"/>
      <c r="F176" s="201"/>
      <c r="G176" s="201"/>
    </row>
    <row r="177" spans="1:7" ht="15" customHeight="1">
      <c r="A177" s="379" t="str">
        <f>A4</f>
        <v>NOMINA CORRESPONDIENTE A LA SEGUNDA QUINCENA </v>
      </c>
      <c r="B177" s="379"/>
      <c r="C177" s="379"/>
      <c r="D177" s="379"/>
      <c r="E177" s="379"/>
      <c r="F177" s="379"/>
      <c r="G177" s="379"/>
    </row>
    <row r="178" spans="1:7" ht="15" customHeight="1">
      <c r="A178" s="379" t="str">
        <f>A5</f>
        <v>DEL MES DE JULIO 2015.</v>
      </c>
      <c r="B178" s="379"/>
      <c r="C178" s="379"/>
      <c r="D178" s="379"/>
      <c r="E178" s="379"/>
      <c r="F178" s="379"/>
      <c r="G178" s="379"/>
    </row>
    <row r="179" spans="1:7" ht="15" customHeight="1">
      <c r="A179" s="381" t="s">
        <v>90</v>
      </c>
      <c r="B179" s="381"/>
      <c r="C179" s="381"/>
      <c r="D179" s="381"/>
      <c r="E179" s="381"/>
      <c r="F179" s="381"/>
      <c r="G179" s="381"/>
    </row>
    <row r="180" spans="1:8" ht="15" customHeight="1">
      <c r="A180" s="204" t="str">
        <f>A7</f>
        <v>O.G</v>
      </c>
      <c r="B180" s="216" t="str">
        <f>B7</f>
        <v>NOMBRE</v>
      </c>
      <c r="C180" s="204" t="s">
        <v>2</v>
      </c>
      <c r="D180" s="204" t="str">
        <f>D7</f>
        <v>SUELDO</v>
      </c>
      <c r="E180" s="204" t="str">
        <f>E7</f>
        <v>RETENCION</v>
      </c>
      <c r="F180" s="204" t="str">
        <f>F7</f>
        <v>S.E.</v>
      </c>
      <c r="G180" s="255" t="str">
        <f>G7</f>
        <v>SUELDO NETO</v>
      </c>
      <c r="H180" s="204" t="str">
        <f>H7</f>
        <v>FIRMA</v>
      </c>
    </row>
    <row r="181" spans="1:8" ht="40.5" customHeight="1" thickBot="1">
      <c r="A181" s="205">
        <v>113</v>
      </c>
      <c r="B181" s="217" t="s">
        <v>216</v>
      </c>
      <c r="C181" s="205" t="s">
        <v>10</v>
      </c>
      <c r="D181" s="207">
        <v>6264</v>
      </c>
      <c r="E181" s="207">
        <v>350</v>
      </c>
      <c r="F181" s="228"/>
      <c r="G181" s="207">
        <f>D181-E181+F181</f>
        <v>5914</v>
      </c>
      <c r="H181" s="229"/>
    </row>
    <row r="182" spans="1:8" ht="40.5" customHeight="1" thickBot="1">
      <c r="A182" s="205">
        <v>113</v>
      </c>
      <c r="B182" s="217" t="s">
        <v>91</v>
      </c>
      <c r="C182" s="270" t="s">
        <v>9</v>
      </c>
      <c r="D182" s="210">
        <v>3316</v>
      </c>
      <c r="E182" s="367"/>
      <c r="F182" s="367">
        <v>90</v>
      </c>
      <c r="G182" s="207">
        <f>D182-E182+F182</f>
        <v>3406</v>
      </c>
      <c r="H182" s="232"/>
    </row>
    <row r="183" spans="1:8" ht="40.5" customHeight="1" thickTop="1">
      <c r="A183" s="201">
        <v>2</v>
      </c>
      <c r="B183" s="219">
        <v>1</v>
      </c>
      <c r="C183" s="213" t="s">
        <v>8</v>
      </c>
      <c r="D183" s="214">
        <f>SUM(D181:D182)</f>
        <v>9580</v>
      </c>
      <c r="E183" s="214">
        <f>SUM(E181:E182)</f>
        <v>350</v>
      </c>
      <c r="F183" s="214">
        <f>SUM(F181:F182)</f>
        <v>90</v>
      </c>
      <c r="G183" s="214">
        <f>SUM(G181:G182)</f>
        <v>9320</v>
      </c>
      <c r="H183" s="257"/>
    </row>
    <row r="184" spans="1:7" ht="15" customHeight="1">
      <c r="A184" s="379" t="s">
        <v>0</v>
      </c>
      <c r="B184" s="379"/>
      <c r="C184" s="379"/>
      <c r="D184" s="379"/>
      <c r="E184" s="379"/>
      <c r="F184" s="379"/>
      <c r="G184" s="379"/>
    </row>
    <row r="185" spans="1:7" ht="15" customHeight="1">
      <c r="A185" s="199"/>
      <c r="B185" s="379" t="str">
        <f>B175</f>
        <v>ADMINISTRACIÓN 2012-2015</v>
      </c>
      <c r="C185" s="379"/>
      <c r="D185" s="379"/>
      <c r="E185" s="379"/>
      <c r="F185" s="379"/>
      <c r="G185" s="379"/>
    </row>
    <row r="186" spans="1:7" ht="2.25" customHeight="1">
      <c r="A186" s="199"/>
      <c r="B186" s="200"/>
      <c r="C186" s="201"/>
      <c r="D186" s="201"/>
      <c r="E186" s="201"/>
      <c r="F186" s="201"/>
      <c r="G186" s="201"/>
    </row>
    <row r="187" spans="1:7" ht="15" customHeight="1">
      <c r="A187" s="379" t="str">
        <f>A4</f>
        <v>NOMINA CORRESPONDIENTE A LA SEGUNDA QUINCENA </v>
      </c>
      <c r="B187" s="379"/>
      <c r="C187" s="379"/>
      <c r="D187" s="379"/>
      <c r="E187" s="379"/>
      <c r="F187" s="379"/>
      <c r="G187" s="379"/>
    </row>
    <row r="188" spans="1:7" ht="15" customHeight="1">
      <c r="A188" s="379" t="str">
        <f>A5</f>
        <v>DEL MES DE JULIO 2015.</v>
      </c>
      <c r="B188" s="379"/>
      <c r="C188" s="379"/>
      <c r="D188" s="379"/>
      <c r="E188" s="379"/>
      <c r="F188" s="379"/>
      <c r="G188" s="379"/>
    </row>
    <row r="189" spans="1:7" ht="15" customHeight="1">
      <c r="A189" s="384" t="s">
        <v>90</v>
      </c>
      <c r="B189" s="384"/>
      <c r="C189" s="384"/>
      <c r="D189" s="384"/>
      <c r="E189" s="384"/>
      <c r="F189" s="384"/>
      <c r="G189" s="384"/>
    </row>
    <row r="190" spans="1:8" ht="15" customHeight="1">
      <c r="A190" s="258" t="str">
        <f>A7</f>
        <v>O.G</v>
      </c>
      <c r="B190" s="266" t="str">
        <f>B7</f>
        <v>NOMBRE</v>
      </c>
      <c r="C190" s="258" t="str">
        <f aca="true" t="shared" si="16" ref="C190:H190">C7</f>
        <v>PUESTO</v>
      </c>
      <c r="D190" s="258" t="str">
        <f t="shared" si="16"/>
        <v>SUELDO</v>
      </c>
      <c r="E190" s="258" t="str">
        <f t="shared" si="16"/>
        <v>RETENCION</v>
      </c>
      <c r="F190" s="258" t="str">
        <f t="shared" si="16"/>
        <v>S.E.</v>
      </c>
      <c r="G190" s="269" t="str">
        <f t="shared" si="16"/>
        <v>SUELDO NETO</v>
      </c>
      <c r="H190" s="258" t="str">
        <f t="shared" si="16"/>
        <v>FIRMA</v>
      </c>
    </row>
    <row r="191" spans="1:8" ht="40.5" customHeight="1" thickBot="1">
      <c r="A191" s="205">
        <v>113</v>
      </c>
      <c r="B191" s="217" t="s">
        <v>93</v>
      </c>
      <c r="C191" s="218" t="s">
        <v>94</v>
      </c>
      <c r="D191" s="207">
        <v>4874</v>
      </c>
      <c r="E191" s="208">
        <v>210</v>
      </c>
      <c r="F191" s="208"/>
      <c r="G191" s="208">
        <f>D191-E191+F191</f>
        <v>4664</v>
      </c>
      <c r="H191" s="232"/>
    </row>
    <row r="192" spans="1:8" ht="40.5" customHeight="1" thickBot="1">
      <c r="A192" s="205">
        <v>113</v>
      </c>
      <c r="B192" s="217" t="s">
        <v>95</v>
      </c>
      <c r="C192" s="205" t="s">
        <v>96</v>
      </c>
      <c r="D192" s="207">
        <v>5039</v>
      </c>
      <c r="E192" s="208">
        <v>210</v>
      </c>
      <c r="F192" s="208"/>
      <c r="G192" s="208">
        <f>D192-E192+F192</f>
        <v>4829</v>
      </c>
      <c r="H192" s="232"/>
    </row>
    <row r="193" spans="1:8" ht="40.5" customHeight="1" thickBot="1">
      <c r="A193" s="205">
        <v>113</v>
      </c>
      <c r="B193" s="217" t="s">
        <v>97</v>
      </c>
      <c r="C193" s="205" t="s">
        <v>96</v>
      </c>
      <c r="D193" s="207">
        <v>4327</v>
      </c>
      <c r="E193" s="207">
        <v>175</v>
      </c>
      <c r="F193" s="207"/>
      <c r="G193" s="208">
        <f>D193-E193+F193</f>
        <v>4152</v>
      </c>
      <c r="H193" s="232"/>
    </row>
    <row r="194" spans="1:8" ht="40.5" customHeight="1" thickBot="1">
      <c r="A194" s="205">
        <v>113</v>
      </c>
      <c r="B194" s="217" t="s">
        <v>98</v>
      </c>
      <c r="C194" s="205" t="s">
        <v>96</v>
      </c>
      <c r="D194" s="207">
        <v>3679</v>
      </c>
      <c r="E194" s="238"/>
      <c r="F194" s="207">
        <v>90</v>
      </c>
      <c r="G194" s="208">
        <f>D194-E194+F194</f>
        <v>3769</v>
      </c>
      <c r="H194" s="232"/>
    </row>
    <row r="195" spans="1:8" ht="40.5" customHeight="1" thickBot="1">
      <c r="A195" s="205">
        <v>113</v>
      </c>
      <c r="B195" s="217" t="s">
        <v>294</v>
      </c>
      <c r="C195" s="205" t="s">
        <v>96</v>
      </c>
      <c r="D195" s="207">
        <v>3679</v>
      </c>
      <c r="E195" s="238"/>
      <c r="F195" s="207">
        <v>90</v>
      </c>
      <c r="G195" s="208">
        <f>D195-E195+F195</f>
        <v>3769</v>
      </c>
      <c r="H195" s="262"/>
    </row>
    <row r="196" spans="1:8" ht="40.5" customHeight="1" thickBot="1">
      <c r="A196" s="205">
        <v>113</v>
      </c>
      <c r="B196" s="233" t="s">
        <v>353</v>
      </c>
      <c r="C196" s="205" t="s">
        <v>96</v>
      </c>
      <c r="D196" s="210">
        <v>3679</v>
      </c>
      <c r="E196" s="270"/>
      <c r="F196" s="210">
        <v>90</v>
      </c>
      <c r="G196" s="208">
        <f>D196-E196+F196</f>
        <v>3769</v>
      </c>
      <c r="H196" s="262"/>
    </row>
    <row r="197" spans="1:8" ht="40.5" customHeight="1" thickBot="1" thickTop="1">
      <c r="A197" s="199">
        <v>6</v>
      </c>
      <c r="B197" s="219">
        <v>6</v>
      </c>
      <c r="C197" s="213" t="s">
        <v>8</v>
      </c>
      <c r="D197" s="271">
        <f>SUM(D191:D196)</f>
        <v>25277</v>
      </c>
      <c r="E197" s="271">
        <f>SUM(E191:E196)</f>
        <v>595</v>
      </c>
      <c r="F197" s="271">
        <f>SUM(F191:F196)</f>
        <v>270</v>
      </c>
      <c r="G197" s="271">
        <f>SUM(G191:G196)</f>
        <v>24952</v>
      </c>
      <c r="H197" s="225"/>
    </row>
    <row r="198" spans="1:7" ht="15" customHeight="1" thickTop="1">
      <c r="A198" s="379" t="s">
        <v>0</v>
      </c>
      <c r="B198" s="379"/>
      <c r="C198" s="379"/>
      <c r="D198" s="379"/>
      <c r="E198" s="379"/>
      <c r="F198" s="379"/>
      <c r="G198" s="379"/>
    </row>
    <row r="199" spans="1:7" ht="15" customHeight="1">
      <c r="A199" s="199"/>
      <c r="B199" s="379" t="str">
        <f>B185</f>
        <v>ADMINISTRACIÓN 2012-2015</v>
      </c>
      <c r="C199" s="379"/>
      <c r="D199" s="379"/>
      <c r="E199" s="379"/>
      <c r="F199" s="379"/>
      <c r="G199" s="379"/>
    </row>
    <row r="200" spans="1:7" ht="2.25" customHeight="1">
      <c r="A200" s="199"/>
      <c r="B200" s="200"/>
      <c r="C200" s="201"/>
      <c r="D200" s="201"/>
      <c r="E200" s="201"/>
      <c r="F200" s="201"/>
      <c r="G200" s="201"/>
    </row>
    <row r="201" spans="1:7" ht="15" customHeight="1">
      <c r="A201" s="379" t="str">
        <f>A4</f>
        <v>NOMINA CORRESPONDIENTE A LA SEGUNDA QUINCENA </v>
      </c>
      <c r="B201" s="379"/>
      <c r="C201" s="379"/>
      <c r="D201" s="379"/>
      <c r="E201" s="379"/>
      <c r="F201" s="379"/>
      <c r="G201" s="379"/>
    </row>
    <row r="202" spans="1:7" ht="15" customHeight="1">
      <c r="A202" s="379" t="str">
        <f>A5</f>
        <v>DEL MES DE JULIO 2015.</v>
      </c>
      <c r="B202" s="379"/>
      <c r="C202" s="379"/>
      <c r="D202" s="379"/>
      <c r="E202" s="379"/>
      <c r="F202" s="379"/>
      <c r="G202" s="379"/>
    </row>
    <row r="203" spans="1:7" ht="15" customHeight="1">
      <c r="A203" s="381" t="s">
        <v>99</v>
      </c>
      <c r="B203" s="381"/>
      <c r="C203" s="381"/>
      <c r="D203" s="381"/>
      <c r="E203" s="381"/>
      <c r="F203" s="381"/>
      <c r="G203" s="381"/>
    </row>
    <row r="204" spans="1:8" ht="15" customHeight="1">
      <c r="A204" s="204" t="str">
        <f>A7</f>
        <v>O.G</v>
      </c>
      <c r="B204" s="204" t="str">
        <f>B7</f>
        <v>NOMBRE</v>
      </c>
      <c r="C204" s="204" t="str">
        <f aca="true" t="shared" si="17" ref="C204:H204">C7</f>
        <v>PUESTO</v>
      </c>
      <c r="D204" s="204" t="str">
        <f t="shared" si="17"/>
        <v>SUELDO</v>
      </c>
      <c r="E204" s="204" t="str">
        <f t="shared" si="17"/>
        <v>RETENCION</v>
      </c>
      <c r="F204" s="204" t="str">
        <f t="shared" si="17"/>
        <v>S.E.</v>
      </c>
      <c r="G204" s="204" t="str">
        <f t="shared" si="17"/>
        <v>SUELDO NETO</v>
      </c>
      <c r="H204" s="204" t="str">
        <f t="shared" si="17"/>
        <v>FIRMA</v>
      </c>
    </row>
    <row r="205" spans="1:8" ht="40.5" customHeight="1" thickBot="1">
      <c r="A205" s="205">
        <v>113</v>
      </c>
      <c r="B205" s="217" t="s">
        <v>383</v>
      </c>
      <c r="C205" s="205" t="s">
        <v>10</v>
      </c>
      <c r="D205" s="207">
        <v>7726</v>
      </c>
      <c r="E205" s="207">
        <v>420</v>
      </c>
      <c r="F205" s="207"/>
      <c r="G205" s="207">
        <f>D205-E205+F205</f>
        <v>7306</v>
      </c>
      <c r="H205" s="272"/>
    </row>
    <row r="206" spans="1:8" ht="40.5" customHeight="1" thickBot="1">
      <c r="A206" s="205">
        <v>113</v>
      </c>
      <c r="B206" s="217" t="s">
        <v>384</v>
      </c>
      <c r="C206" s="218" t="s">
        <v>260</v>
      </c>
      <c r="D206" s="207">
        <v>4611</v>
      </c>
      <c r="E206" s="207">
        <v>175</v>
      </c>
      <c r="F206" s="207"/>
      <c r="G206" s="207">
        <f>D206-E206+F206</f>
        <v>4436</v>
      </c>
      <c r="H206" s="272"/>
    </row>
    <row r="207" spans="1:8" ht="40.5" customHeight="1" thickBot="1">
      <c r="A207" s="205">
        <v>113</v>
      </c>
      <c r="B207" s="217" t="s">
        <v>257</v>
      </c>
      <c r="C207" s="205" t="s">
        <v>9</v>
      </c>
      <c r="D207" s="207">
        <v>4426</v>
      </c>
      <c r="E207" s="207">
        <v>175</v>
      </c>
      <c r="F207" s="207"/>
      <c r="G207" s="207">
        <f>D207-E207+F207</f>
        <v>4251</v>
      </c>
      <c r="H207" s="272"/>
    </row>
    <row r="208" spans="1:8" ht="40.5" customHeight="1" thickBot="1">
      <c r="A208" s="205">
        <v>113</v>
      </c>
      <c r="B208" s="217" t="s">
        <v>237</v>
      </c>
      <c r="C208" s="205" t="s">
        <v>9</v>
      </c>
      <c r="D208" s="207">
        <v>3343</v>
      </c>
      <c r="E208" s="207"/>
      <c r="F208" s="207">
        <v>90</v>
      </c>
      <c r="G208" s="207">
        <f>D208-E208+F208</f>
        <v>3433</v>
      </c>
      <c r="H208" s="249"/>
    </row>
    <row r="209" spans="1:8" ht="40.5" customHeight="1" thickBot="1">
      <c r="A209" s="205">
        <v>113</v>
      </c>
      <c r="B209" s="217" t="s">
        <v>357</v>
      </c>
      <c r="C209" s="205" t="s">
        <v>11</v>
      </c>
      <c r="D209" s="210">
        <v>2527</v>
      </c>
      <c r="E209" s="210"/>
      <c r="F209" s="210">
        <v>129</v>
      </c>
      <c r="G209" s="207">
        <f>D209-E209+F209</f>
        <v>2656</v>
      </c>
      <c r="H209" s="273"/>
    </row>
    <row r="210" spans="1:8" ht="40.5" customHeight="1" thickTop="1">
      <c r="A210" s="199">
        <v>5</v>
      </c>
      <c r="B210" s="219">
        <v>2</v>
      </c>
      <c r="C210" s="213" t="s">
        <v>8</v>
      </c>
      <c r="D210" s="214">
        <f>SUM(D205:D209)</f>
        <v>22633</v>
      </c>
      <c r="E210" s="214">
        <f>SUM(E205:E209)</f>
        <v>770</v>
      </c>
      <c r="F210" s="214">
        <f>SUM(F205:F209)</f>
        <v>219</v>
      </c>
      <c r="G210" s="214">
        <f>SUM(G205:G209)</f>
        <v>22082</v>
      </c>
      <c r="H210" s="253"/>
    </row>
    <row r="211" spans="1:7" ht="15" customHeight="1">
      <c r="A211" s="379" t="s">
        <v>0</v>
      </c>
      <c r="B211" s="379"/>
      <c r="C211" s="379"/>
      <c r="D211" s="379"/>
      <c r="E211" s="379"/>
      <c r="F211" s="379"/>
      <c r="G211" s="379"/>
    </row>
    <row r="212" spans="1:7" ht="15" customHeight="1">
      <c r="A212" s="199"/>
      <c r="B212" s="379" t="str">
        <f>B120</f>
        <v>ADMINISTRACIÓN 2012-2015</v>
      </c>
      <c r="C212" s="379"/>
      <c r="D212" s="379"/>
      <c r="E212" s="379"/>
      <c r="F212" s="379"/>
      <c r="G212" s="379"/>
    </row>
    <row r="213" spans="1:7" ht="2.25" customHeight="1">
      <c r="A213" s="199"/>
      <c r="B213" s="200"/>
      <c r="C213" s="201"/>
      <c r="D213" s="201"/>
      <c r="E213" s="201"/>
      <c r="F213" s="201"/>
      <c r="G213" s="201"/>
    </row>
    <row r="214" spans="1:7" ht="15" customHeight="1">
      <c r="A214" s="379" t="str">
        <f>A4</f>
        <v>NOMINA CORRESPONDIENTE A LA SEGUNDA QUINCENA </v>
      </c>
      <c r="B214" s="379"/>
      <c r="C214" s="379"/>
      <c r="D214" s="379"/>
      <c r="E214" s="379"/>
      <c r="F214" s="379"/>
      <c r="G214" s="379"/>
    </row>
    <row r="215" spans="1:7" ht="15" customHeight="1">
      <c r="A215" s="379" t="str">
        <f>A5</f>
        <v>DEL MES DE JULIO 2015.</v>
      </c>
      <c r="B215" s="379"/>
      <c r="C215" s="379"/>
      <c r="D215" s="379"/>
      <c r="E215" s="379"/>
      <c r="F215" s="379"/>
      <c r="G215" s="379"/>
    </row>
    <row r="216" spans="1:7" ht="15" customHeight="1">
      <c r="A216" s="381" t="s">
        <v>100</v>
      </c>
      <c r="B216" s="381"/>
      <c r="C216" s="381"/>
      <c r="D216" s="381"/>
      <c r="E216" s="381"/>
      <c r="F216" s="381"/>
      <c r="G216" s="381"/>
    </row>
    <row r="217" spans="1:8" ht="15" customHeight="1">
      <c r="A217" s="204" t="str">
        <f>A7</f>
        <v>O.G</v>
      </c>
      <c r="B217" s="204" t="str">
        <f>B7</f>
        <v>NOMBRE</v>
      </c>
      <c r="C217" s="204" t="str">
        <f aca="true" t="shared" si="18" ref="C217:H217">C7</f>
        <v>PUESTO</v>
      </c>
      <c r="D217" s="204" t="str">
        <f t="shared" si="18"/>
        <v>SUELDO</v>
      </c>
      <c r="E217" s="204" t="str">
        <f t="shared" si="18"/>
        <v>RETENCION</v>
      </c>
      <c r="F217" s="204" t="str">
        <f t="shared" si="18"/>
        <v>S.E.</v>
      </c>
      <c r="G217" s="204" t="str">
        <f t="shared" si="18"/>
        <v>SUELDO NETO</v>
      </c>
      <c r="H217" s="204" t="str">
        <f t="shared" si="18"/>
        <v>FIRMA</v>
      </c>
    </row>
    <row r="218" spans="1:8" ht="40.5" customHeight="1" thickBot="1">
      <c r="A218" s="205">
        <v>113</v>
      </c>
      <c r="B218" s="217" t="s">
        <v>217</v>
      </c>
      <c r="C218" s="205" t="s">
        <v>101</v>
      </c>
      <c r="D218" s="207">
        <v>5240</v>
      </c>
      <c r="E218" s="207">
        <v>210</v>
      </c>
      <c r="F218" s="207"/>
      <c r="G218" s="207">
        <f>D218-E218+F218</f>
        <v>5030</v>
      </c>
      <c r="H218" s="232"/>
    </row>
    <row r="219" spans="1:8" ht="40.5" customHeight="1" thickBot="1">
      <c r="A219" s="205">
        <v>113</v>
      </c>
      <c r="B219" s="217" t="s">
        <v>70</v>
      </c>
      <c r="C219" s="205" t="s">
        <v>196</v>
      </c>
      <c r="D219" s="210">
        <v>3679</v>
      </c>
      <c r="E219" s="210"/>
      <c r="F219" s="210">
        <v>90</v>
      </c>
      <c r="G219" s="207">
        <f>D219-E219+F219</f>
        <v>3769</v>
      </c>
      <c r="H219" s="232"/>
    </row>
    <row r="220" spans="1:8" ht="40.5" customHeight="1" thickTop="1">
      <c r="A220" s="201">
        <v>2</v>
      </c>
      <c r="B220" s="219">
        <v>1</v>
      </c>
      <c r="C220" s="213" t="s">
        <v>8</v>
      </c>
      <c r="D220" s="214">
        <f>SUM(D218:D219)</f>
        <v>8919</v>
      </c>
      <c r="E220" s="214">
        <f>SUM(E218:E219)</f>
        <v>210</v>
      </c>
      <c r="F220" s="214">
        <f>SUM(F218:F219)</f>
        <v>90</v>
      </c>
      <c r="G220" s="214">
        <f>SUM(G218:G219)</f>
        <v>8799</v>
      </c>
      <c r="H220" s="257"/>
    </row>
    <row r="221" spans="1:7" ht="15" customHeight="1">
      <c r="A221" s="379" t="s">
        <v>0</v>
      </c>
      <c r="B221" s="379"/>
      <c r="C221" s="379"/>
      <c r="D221" s="379"/>
      <c r="E221" s="379"/>
      <c r="F221" s="379"/>
      <c r="G221" s="379"/>
    </row>
    <row r="222" spans="1:7" ht="15" customHeight="1">
      <c r="A222" s="199"/>
      <c r="B222" s="379" t="str">
        <f>B212</f>
        <v>ADMINISTRACIÓN 2012-2015</v>
      </c>
      <c r="C222" s="379"/>
      <c r="D222" s="379"/>
      <c r="E222" s="379"/>
      <c r="F222" s="379"/>
      <c r="G222" s="379"/>
    </row>
    <row r="223" spans="1:7" ht="2.25" customHeight="1">
      <c r="A223" s="199"/>
      <c r="B223" s="200"/>
      <c r="C223" s="201"/>
      <c r="D223" s="201"/>
      <c r="E223" s="201"/>
      <c r="F223" s="201"/>
      <c r="G223" s="201"/>
    </row>
    <row r="224" spans="1:7" ht="15" customHeight="1">
      <c r="A224" s="379" t="str">
        <f>A4</f>
        <v>NOMINA CORRESPONDIENTE A LA SEGUNDA QUINCENA </v>
      </c>
      <c r="B224" s="379"/>
      <c r="C224" s="379"/>
      <c r="D224" s="379"/>
      <c r="E224" s="379"/>
      <c r="F224" s="379"/>
      <c r="G224" s="379"/>
    </row>
    <row r="225" spans="1:7" ht="15" customHeight="1">
      <c r="A225" s="379" t="str">
        <f>A5</f>
        <v>DEL MES DE JULIO 2015.</v>
      </c>
      <c r="B225" s="379"/>
      <c r="C225" s="379"/>
      <c r="D225" s="379"/>
      <c r="E225" s="379"/>
      <c r="F225" s="379"/>
      <c r="G225" s="379"/>
    </row>
    <row r="226" spans="1:7" ht="15" customHeight="1">
      <c r="A226" s="384" t="s">
        <v>102</v>
      </c>
      <c r="B226" s="384"/>
      <c r="C226" s="384"/>
      <c r="D226" s="384"/>
      <c r="E226" s="384"/>
      <c r="F226" s="384"/>
      <c r="G226" s="384"/>
    </row>
    <row r="227" spans="1:8" ht="15" customHeight="1">
      <c r="A227" s="258" t="str">
        <f>A7</f>
        <v>O.G</v>
      </c>
      <c r="B227" s="266" t="str">
        <f>B7</f>
        <v>NOMBRE</v>
      </c>
      <c r="C227" s="258" t="str">
        <f aca="true" t="shared" si="19" ref="C227:H227">C7</f>
        <v>PUESTO</v>
      </c>
      <c r="D227" s="258" t="str">
        <f t="shared" si="19"/>
        <v>SUELDO</v>
      </c>
      <c r="E227" s="258" t="str">
        <f t="shared" si="19"/>
        <v>RETENCION</v>
      </c>
      <c r="F227" s="258" t="str">
        <f t="shared" si="19"/>
        <v>S.E.</v>
      </c>
      <c r="G227" s="269" t="str">
        <f t="shared" si="19"/>
        <v>SUELDO NETO</v>
      </c>
      <c r="H227" s="258" t="str">
        <f t="shared" si="19"/>
        <v>FIRMA</v>
      </c>
    </row>
    <row r="228" spans="1:8" ht="39.75" customHeight="1" thickBot="1">
      <c r="A228" s="274">
        <v>113</v>
      </c>
      <c r="B228" s="275" t="s">
        <v>332</v>
      </c>
      <c r="C228" s="276" t="s">
        <v>333</v>
      </c>
      <c r="D228" s="207">
        <v>4756</v>
      </c>
      <c r="E228" s="207">
        <v>175</v>
      </c>
      <c r="F228" s="207"/>
      <c r="G228" s="207">
        <f>D228-E228+F228</f>
        <v>4581</v>
      </c>
      <c r="H228" s="229"/>
    </row>
    <row r="229" spans="1:8" ht="40.5" customHeight="1" thickBot="1">
      <c r="A229" s="205">
        <v>113</v>
      </c>
      <c r="B229" s="217" t="s">
        <v>103</v>
      </c>
      <c r="C229" s="218" t="s">
        <v>104</v>
      </c>
      <c r="D229" s="207">
        <v>3515</v>
      </c>
      <c r="E229" s="208"/>
      <c r="F229" s="208">
        <v>90</v>
      </c>
      <c r="G229" s="207">
        <f>D229-E229+F229</f>
        <v>3605</v>
      </c>
      <c r="H229" s="232"/>
    </row>
    <row r="230" spans="1:8" ht="40.5" customHeight="1" thickBot="1">
      <c r="A230" s="205">
        <v>113</v>
      </c>
      <c r="B230" s="217" t="s">
        <v>105</v>
      </c>
      <c r="C230" s="205" t="s">
        <v>106</v>
      </c>
      <c r="D230" s="210">
        <v>3006</v>
      </c>
      <c r="E230" s="210"/>
      <c r="F230" s="210">
        <v>111</v>
      </c>
      <c r="G230" s="207">
        <f>D230-E230+F230</f>
        <v>3117</v>
      </c>
      <c r="H230" s="232"/>
    </row>
    <row r="231" spans="1:8" ht="40.5" customHeight="1" thickTop="1">
      <c r="A231" s="199"/>
      <c r="B231" s="212"/>
      <c r="C231" s="213" t="s">
        <v>8</v>
      </c>
      <c r="D231" s="277">
        <f>SUM(D228:D230)</f>
        <v>11277</v>
      </c>
      <c r="E231" s="277">
        <f>SUM(E228:E230)</f>
        <v>175</v>
      </c>
      <c r="F231" s="277">
        <f>SUM(F228:F230)</f>
        <v>201</v>
      </c>
      <c r="G231" s="277">
        <f>SUM(G228:G230)</f>
        <v>11303</v>
      </c>
      <c r="H231" s="278"/>
    </row>
    <row r="232" spans="1:7" ht="40.5" customHeight="1">
      <c r="A232" s="199">
        <v>3</v>
      </c>
      <c r="B232" s="212">
        <v>3</v>
      </c>
      <c r="C232" s="277"/>
      <c r="D232" s="277"/>
      <c r="E232" s="277"/>
      <c r="F232" s="277"/>
      <c r="G232" s="278"/>
    </row>
    <row r="233" spans="1:7" ht="15" customHeight="1">
      <c r="A233" s="379"/>
      <c r="B233" s="379"/>
      <c r="C233" s="379"/>
      <c r="D233" s="379"/>
      <c r="E233" s="379"/>
      <c r="F233" s="379"/>
      <c r="G233" s="379"/>
    </row>
    <row r="234" spans="1:7" s="279" customFormat="1" ht="15" customHeight="1">
      <c r="A234" s="379" t="str">
        <f>A221</f>
        <v>H. AYUNTAMIENTO DE AYOTLÁN, JALISCO</v>
      </c>
      <c r="B234" s="379"/>
      <c r="C234" s="379"/>
      <c r="D234" s="379"/>
      <c r="E234" s="379"/>
      <c r="F234" s="379"/>
      <c r="G234" s="379"/>
    </row>
    <row r="235" spans="1:7" ht="15" customHeight="1">
      <c r="A235" s="199"/>
      <c r="B235" s="379" t="str">
        <f>B222</f>
        <v>ADMINISTRACIÓN 2012-2015</v>
      </c>
      <c r="C235" s="379"/>
      <c r="D235" s="379"/>
      <c r="E235" s="379"/>
      <c r="F235" s="379"/>
      <c r="G235" s="379"/>
    </row>
    <row r="236" spans="1:7" ht="2.25" customHeight="1">
      <c r="A236" s="199"/>
      <c r="B236" s="200"/>
      <c r="C236" s="201"/>
      <c r="D236" s="201"/>
      <c r="E236" s="201"/>
      <c r="F236" s="201"/>
      <c r="G236" s="201"/>
    </row>
    <row r="237" spans="1:7" ht="15" customHeight="1">
      <c r="A237" s="379" t="str">
        <f>A4</f>
        <v>NOMINA CORRESPONDIENTE A LA SEGUNDA QUINCENA </v>
      </c>
      <c r="B237" s="379"/>
      <c r="C237" s="379"/>
      <c r="D237" s="379"/>
      <c r="E237" s="379"/>
      <c r="F237" s="379"/>
      <c r="G237" s="379"/>
    </row>
    <row r="238" spans="1:7" ht="15" customHeight="1">
      <c r="A238" s="379" t="str">
        <f>A5</f>
        <v>DEL MES DE JULIO 2015.</v>
      </c>
      <c r="B238" s="379"/>
      <c r="C238" s="379"/>
      <c r="D238" s="379"/>
      <c r="E238" s="379"/>
      <c r="F238" s="379"/>
      <c r="G238" s="379"/>
    </row>
    <row r="239" spans="1:7" ht="15" customHeight="1">
      <c r="A239" s="381" t="s">
        <v>108</v>
      </c>
      <c r="B239" s="381"/>
      <c r="C239" s="381"/>
      <c r="D239" s="381"/>
      <c r="E239" s="381"/>
      <c r="F239" s="381"/>
      <c r="G239" s="381"/>
    </row>
    <row r="240" spans="1:8" ht="15" customHeight="1">
      <c r="A240" s="258" t="str">
        <f>A7</f>
        <v>O.G</v>
      </c>
      <c r="B240" s="258" t="str">
        <f>B7</f>
        <v>NOMBRE</v>
      </c>
      <c r="C240" s="258" t="str">
        <f aca="true" t="shared" si="20" ref="C240:H240">C7</f>
        <v>PUESTO</v>
      </c>
      <c r="D240" s="258" t="str">
        <f t="shared" si="20"/>
        <v>SUELDO</v>
      </c>
      <c r="E240" s="258" t="str">
        <f t="shared" si="20"/>
        <v>RETENCION</v>
      </c>
      <c r="F240" s="258" t="str">
        <f t="shared" si="20"/>
        <v>S.E.</v>
      </c>
      <c r="G240" s="258" t="str">
        <f t="shared" si="20"/>
        <v>SUELDO NETO</v>
      </c>
      <c r="H240" s="258" t="str">
        <f t="shared" si="20"/>
        <v>FIRMA</v>
      </c>
    </row>
    <row r="241" spans="1:8" ht="40.5" customHeight="1" thickBot="1">
      <c r="A241" s="205">
        <v>113</v>
      </c>
      <c r="B241" s="217" t="s">
        <v>219</v>
      </c>
      <c r="C241" s="218" t="s">
        <v>10</v>
      </c>
      <c r="D241" s="207">
        <v>7726</v>
      </c>
      <c r="E241" s="207">
        <v>420</v>
      </c>
      <c r="F241" s="207"/>
      <c r="G241" s="207">
        <f>D241-E241+F241</f>
        <v>7306</v>
      </c>
      <c r="H241" s="232"/>
    </row>
    <row r="242" spans="1:8" ht="40.5" customHeight="1" thickBot="1">
      <c r="A242" s="205">
        <v>113</v>
      </c>
      <c r="B242" s="217" t="s">
        <v>317</v>
      </c>
      <c r="C242" s="218" t="s">
        <v>11</v>
      </c>
      <c r="D242" s="207">
        <v>6111</v>
      </c>
      <c r="E242" s="207">
        <v>350</v>
      </c>
      <c r="F242" s="207"/>
      <c r="G242" s="207">
        <f>D242-E242+F242</f>
        <v>5761</v>
      </c>
      <c r="H242" s="232"/>
    </row>
    <row r="243" spans="1:8" ht="40.5" customHeight="1" thickBot="1">
      <c r="A243" s="205">
        <v>113</v>
      </c>
      <c r="B243" s="217" t="s">
        <v>109</v>
      </c>
      <c r="C243" s="218" t="s">
        <v>110</v>
      </c>
      <c r="D243" s="210">
        <v>2594</v>
      </c>
      <c r="E243" s="210"/>
      <c r="F243" s="210">
        <v>129</v>
      </c>
      <c r="G243" s="207">
        <f>D243-E243+F243</f>
        <v>2723</v>
      </c>
      <c r="H243" s="232"/>
    </row>
    <row r="244" spans="1:8" ht="40.5" customHeight="1" thickTop="1">
      <c r="A244" s="201"/>
      <c r="B244" s="219"/>
      <c r="C244" s="213" t="s">
        <v>8</v>
      </c>
      <c r="D244" s="277">
        <f>SUM(D241:D243)</f>
        <v>16431</v>
      </c>
      <c r="E244" s="277">
        <f>SUM(E241:E243)</f>
        <v>770</v>
      </c>
      <c r="F244" s="277">
        <f>SUM(F241:F243)</f>
        <v>129</v>
      </c>
      <c r="G244" s="277">
        <f>SUM(G241:G243)</f>
        <v>15790</v>
      </c>
      <c r="H244" s="257"/>
    </row>
    <row r="245" spans="1:7" ht="40.5" customHeight="1">
      <c r="A245" s="201">
        <v>3</v>
      </c>
      <c r="B245" s="219">
        <v>3</v>
      </c>
      <c r="C245" s="277"/>
      <c r="D245" s="277"/>
      <c r="E245" s="277"/>
      <c r="F245" s="277"/>
      <c r="G245" s="257"/>
    </row>
    <row r="246" spans="1:7" ht="15" customHeight="1">
      <c r="A246" s="201"/>
      <c r="B246" s="219"/>
      <c r="C246" s="277"/>
      <c r="D246" s="277"/>
      <c r="E246" s="277"/>
      <c r="F246" s="277"/>
      <c r="G246" s="257"/>
    </row>
    <row r="247" spans="1:7" ht="15" customHeight="1">
      <c r="A247" s="379" t="s">
        <v>360</v>
      </c>
      <c r="B247" s="379"/>
      <c r="C247" s="379"/>
      <c r="D247" s="379"/>
      <c r="E247" s="379"/>
      <c r="F247" s="379"/>
      <c r="G247" s="379"/>
    </row>
    <row r="248" spans="1:7" ht="15" customHeight="1">
      <c r="A248" s="379" t="str">
        <f>B259</f>
        <v>ADMINISTRACIÓN 2012-2015</v>
      </c>
      <c r="B248" s="379"/>
      <c r="C248" s="379"/>
      <c r="D248" s="379"/>
      <c r="E248" s="379"/>
      <c r="F248" s="379"/>
      <c r="G248" s="379"/>
    </row>
    <row r="249" spans="1:7" ht="15" customHeight="1">
      <c r="A249" s="379" t="str">
        <f>A261</f>
        <v>NOMINA CORRESPONDIENTE A LA SEGUNDA QUINCENA </v>
      </c>
      <c r="B249" s="379"/>
      <c r="C249" s="379"/>
      <c r="D249" s="379"/>
      <c r="E249" s="379"/>
      <c r="F249" s="379"/>
      <c r="G249" s="379"/>
    </row>
    <row r="250" spans="1:7" ht="15" customHeight="1">
      <c r="A250" s="379" t="str">
        <f>A262</f>
        <v>DEL MES DE JULIO 2015.</v>
      </c>
      <c r="B250" s="379"/>
      <c r="C250" s="379"/>
      <c r="D250" s="379"/>
      <c r="E250" s="379"/>
      <c r="F250" s="379"/>
      <c r="G250" s="379"/>
    </row>
    <row r="251" spans="1:7" ht="15" customHeight="1">
      <c r="A251" s="381" t="str">
        <f>A263</f>
        <v>SERVICIOS PUBLICOS MUNICIPALES</v>
      </c>
      <c r="B251" s="381"/>
      <c r="C251" s="381"/>
      <c r="D251" s="381"/>
      <c r="E251" s="381"/>
      <c r="F251" s="381"/>
      <c r="G251" s="381"/>
    </row>
    <row r="252" spans="1:7" ht="15" customHeight="1">
      <c r="A252" s="381" t="s">
        <v>361</v>
      </c>
      <c r="B252" s="381"/>
      <c r="C252" s="381"/>
      <c r="D252" s="381"/>
      <c r="E252" s="381"/>
      <c r="F252" s="381"/>
      <c r="G252" s="381"/>
    </row>
    <row r="253" spans="1:8" ht="14.25" customHeight="1">
      <c r="A253" s="204" t="str">
        <f>A265</f>
        <v>O.G</v>
      </c>
      <c r="B253" s="204" t="str">
        <f>B265</f>
        <v>NOMBRE</v>
      </c>
      <c r="C253" s="204" t="str">
        <f aca="true" t="shared" si="21" ref="C253:H253">C265</f>
        <v>PUESTO</v>
      </c>
      <c r="D253" s="204" t="str">
        <f t="shared" si="21"/>
        <v>SUELDO</v>
      </c>
      <c r="E253" s="204" t="str">
        <f t="shared" si="21"/>
        <v>RETENCION</v>
      </c>
      <c r="F253" s="204" t="str">
        <f t="shared" si="21"/>
        <v>S.E.</v>
      </c>
      <c r="G253" s="204" t="str">
        <f t="shared" si="21"/>
        <v>SUELDO NETO</v>
      </c>
      <c r="H253" s="204" t="str">
        <f t="shared" si="21"/>
        <v>FIRMA</v>
      </c>
    </row>
    <row r="254" spans="1:8" ht="40.5" customHeight="1" thickBot="1">
      <c r="A254" s="205">
        <v>113</v>
      </c>
      <c r="B254" s="233" t="s">
        <v>249</v>
      </c>
      <c r="C254" s="218" t="s">
        <v>362</v>
      </c>
      <c r="D254" s="210">
        <v>3976</v>
      </c>
      <c r="E254" s="210"/>
      <c r="F254" s="210">
        <v>90</v>
      </c>
      <c r="G254" s="210">
        <f>D254-E254+F254</f>
        <v>4066</v>
      </c>
      <c r="H254" s="232"/>
    </row>
    <row r="255" spans="1:8" ht="40.5" customHeight="1" thickTop="1">
      <c r="A255" s="201"/>
      <c r="B255" s="219"/>
      <c r="C255" s="213" t="s">
        <v>8</v>
      </c>
      <c r="D255" s="277">
        <f>D254</f>
        <v>3976</v>
      </c>
      <c r="E255" s="277">
        <f>E254</f>
        <v>0</v>
      </c>
      <c r="F255" s="277">
        <f>F254</f>
        <v>90</v>
      </c>
      <c r="G255" s="277">
        <f>G254</f>
        <v>4066</v>
      </c>
      <c r="H255" s="257"/>
    </row>
    <row r="256" spans="1:7" ht="40.5" customHeight="1">
      <c r="A256" s="201"/>
      <c r="B256" s="219"/>
      <c r="C256" s="277"/>
      <c r="D256" s="277"/>
      <c r="E256" s="277"/>
      <c r="F256" s="277"/>
      <c r="G256" s="257"/>
    </row>
    <row r="257" spans="1:7" ht="40.5" customHeight="1">
      <c r="A257" s="201">
        <v>1</v>
      </c>
      <c r="B257" s="219">
        <v>1</v>
      </c>
      <c r="C257" s="277"/>
      <c r="D257" s="277"/>
      <c r="E257" s="277"/>
      <c r="F257" s="277"/>
      <c r="G257" s="257"/>
    </row>
    <row r="258" spans="1:7" ht="15" customHeight="1">
      <c r="A258" s="379" t="s">
        <v>0</v>
      </c>
      <c r="B258" s="379"/>
      <c r="C258" s="379"/>
      <c r="D258" s="379"/>
      <c r="E258" s="379"/>
      <c r="F258" s="379"/>
      <c r="G258" s="379"/>
    </row>
    <row r="259" spans="1:7" ht="15" customHeight="1">
      <c r="A259" s="199"/>
      <c r="B259" s="379" t="str">
        <f>B235</f>
        <v>ADMINISTRACIÓN 2012-2015</v>
      </c>
      <c r="C259" s="379"/>
      <c r="D259" s="379"/>
      <c r="E259" s="379"/>
      <c r="F259" s="379"/>
      <c r="G259" s="379"/>
    </row>
    <row r="260" spans="1:7" ht="2.25" customHeight="1">
      <c r="A260" s="199"/>
      <c r="B260" s="200"/>
      <c r="C260" s="201"/>
      <c r="D260" s="201"/>
      <c r="E260" s="201"/>
      <c r="F260" s="201"/>
      <c r="G260" s="201"/>
    </row>
    <row r="261" spans="1:7" ht="15" customHeight="1">
      <c r="A261" s="379" t="str">
        <f>A4</f>
        <v>NOMINA CORRESPONDIENTE A LA SEGUNDA QUINCENA </v>
      </c>
      <c r="B261" s="379"/>
      <c r="C261" s="379"/>
      <c r="D261" s="379"/>
      <c r="E261" s="379"/>
      <c r="F261" s="379"/>
      <c r="G261" s="379"/>
    </row>
    <row r="262" spans="1:7" ht="15" customHeight="1">
      <c r="A262" s="379" t="str">
        <f>A5</f>
        <v>DEL MES DE JULIO 2015.</v>
      </c>
      <c r="B262" s="379"/>
      <c r="C262" s="379"/>
      <c r="D262" s="379"/>
      <c r="E262" s="379"/>
      <c r="F262" s="379"/>
      <c r="G262" s="379"/>
    </row>
    <row r="263" spans="1:7" ht="15" customHeight="1">
      <c r="A263" s="381" t="s">
        <v>108</v>
      </c>
      <c r="B263" s="381"/>
      <c r="C263" s="381"/>
      <c r="D263" s="381"/>
      <c r="E263" s="381"/>
      <c r="F263" s="381"/>
      <c r="G263" s="381"/>
    </row>
    <row r="264" spans="1:7" ht="15" customHeight="1">
      <c r="A264" s="381" t="s">
        <v>111</v>
      </c>
      <c r="B264" s="381"/>
      <c r="C264" s="381"/>
      <c r="D264" s="381"/>
      <c r="E264" s="381"/>
      <c r="F264" s="381"/>
      <c r="G264" s="381"/>
    </row>
    <row r="265" spans="1:8" ht="15" customHeight="1">
      <c r="A265" s="204" t="str">
        <f>A7</f>
        <v>O.G</v>
      </c>
      <c r="B265" s="216" t="str">
        <f>B7</f>
        <v>NOMBRE</v>
      </c>
      <c r="C265" s="204" t="str">
        <f aca="true" t="shared" si="22" ref="C265:H265">C7</f>
        <v>PUESTO</v>
      </c>
      <c r="D265" s="204" t="str">
        <f t="shared" si="22"/>
        <v>SUELDO</v>
      </c>
      <c r="E265" s="204" t="str">
        <f t="shared" si="22"/>
        <v>RETENCION</v>
      </c>
      <c r="F265" s="204" t="str">
        <f t="shared" si="22"/>
        <v>S.E.</v>
      </c>
      <c r="G265" s="255" t="str">
        <f t="shared" si="22"/>
        <v>SUELDO NETO</v>
      </c>
      <c r="H265" s="204" t="str">
        <f t="shared" si="22"/>
        <v>FIRMA</v>
      </c>
    </row>
    <row r="266" spans="1:8" ht="33" customHeight="1" thickBot="1">
      <c r="A266" s="205">
        <v>113</v>
      </c>
      <c r="B266" s="231" t="s">
        <v>112</v>
      </c>
      <c r="C266" s="205" t="s">
        <v>113</v>
      </c>
      <c r="D266" s="207">
        <v>3263</v>
      </c>
      <c r="E266" s="208"/>
      <c r="F266" s="208">
        <v>90</v>
      </c>
      <c r="G266" s="208">
        <f>D266-E266+F266</f>
        <v>3353</v>
      </c>
      <c r="H266" s="232"/>
    </row>
    <row r="267" spans="1:8" ht="33" customHeight="1" thickBot="1">
      <c r="A267" s="205">
        <v>113</v>
      </c>
      <c r="B267" s="231" t="s">
        <v>114</v>
      </c>
      <c r="C267" s="205" t="s">
        <v>113</v>
      </c>
      <c r="D267" s="207">
        <v>3263</v>
      </c>
      <c r="E267" s="208"/>
      <c r="F267" s="208">
        <v>90</v>
      </c>
      <c r="G267" s="208">
        <f aca="true" t="shared" si="23" ref="G267:G280">D267-E267+F267</f>
        <v>3353</v>
      </c>
      <c r="H267" s="232"/>
    </row>
    <row r="268" spans="1:8" ht="33" customHeight="1" thickBot="1">
      <c r="A268" s="205">
        <v>113</v>
      </c>
      <c r="B268" s="231" t="s">
        <v>115</v>
      </c>
      <c r="C268" s="205" t="s">
        <v>113</v>
      </c>
      <c r="D268" s="207">
        <v>3263</v>
      </c>
      <c r="E268" s="208"/>
      <c r="F268" s="208">
        <v>90</v>
      </c>
      <c r="G268" s="208">
        <f t="shared" si="23"/>
        <v>3353</v>
      </c>
      <c r="H268" s="232"/>
    </row>
    <row r="269" spans="1:8" ht="33" customHeight="1" thickBot="1">
      <c r="A269" s="205">
        <v>113</v>
      </c>
      <c r="B269" s="231" t="s">
        <v>116</v>
      </c>
      <c r="C269" s="205" t="s">
        <v>113</v>
      </c>
      <c r="D269" s="207">
        <v>3263</v>
      </c>
      <c r="E269" s="207"/>
      <c r="F269" s="208">
        <v>90</v>
      </c>
      <c r="G269" s="208">
        <f t="shared" si="23"/>
        <v>3353</v>
      </c>
      <c r="H269" s="232"/>
    </row>
    <row r="270" spans="1:8" ht="33" customHeight="1" thickBot="1">
      <c r="A270" s="205">
        <v>113</v>
      </c>
      <c r="B270" s="231" t="s">
        <v>117</v>
      </c>
      <c r="C270" s="205" t="s">
        <v>53</v>
      </c>
      <c r="D270" s="207">
        <v>3477</v>
      </c>
      <c r="E270" s="207"/>
      <c r="F270" s="208">
        <v>90</v>
      </c>
      <c r="G270" s="208">
        <f t="shared" si="23"/>
        <v>3567</v>
      </c>
      <c r="H270" s="232"/>
    </row>
    <row r="271" spans="1:8" ht="33" customHeight="1" thickBot="1">
      <c r="A271" s="205">
        <v>113</v>
      </c>
      <c r="B271" s="231" t="s">
        <v>118</v>
      </c>
      <c r="C271" s="205" t="s">
        <v>113</v>
      </c>
      <c r="D271" s="207">
        <v>3263</v>
      </c>
      <c r="E271" s="208"/>
      <c r="F271" s="208">
        <v>90</v>
      </c>
      <c r="G271" s="208">
        <f t="shared" si="23"/>
        <v>3353</v>
      </c>
      <c r="H271" s="232"/>
    </row>
    <row r="272" spans="1:8" ht="33" customHeight="1" thickBot="1">
      <c r="A272" s="205">
        <v>113</v>
      </c>
      <c r="B272" s="280" t="s">
        <v>119</v>
      </c>
      <c r="C272" s="205" t="s">
        <v>113</v>
      </c>
      <c r="D272" s="207">
        <v>3263</v>
      </c>
      <c r="E272" s="208"/>
      <c r="F272" s="208">
        <v>90</v>
      </c>
      <c r="G272" s="208">
        <f t="shared" si="23"/>
        <v>3353</v>
      </c>
      <c r="H272" s="232"/>
    </row>
    <row r="273" spans="1:8" s="247" customFormat="1" ht="34.5" customHeight="1" thickBot="1">
      <c r="A273" s="205">
        <v>113</v>
      </c>
      <c r="B273" s="281" t="s">
        <v>120</v>
      </c>
      <c r="C273" s="243" t="s">
        <v>113</v>
      </c>
      <c r="D273" s="207">
        <v>3263</v>
      </c>
      <c r="E273" s="282"/>
      <c r="F273" s="208">
        <v>90</v>
      </c>
      <c r="G273" s="208">
        <f t="shared" si="23"/>
        <v>3353</v>
      </c>
      <c r="H273" s="283"/>
    </row>
    <row r="274" spans="1:8" ht="33" customHeight="1" thickBot="1">
      <c r="A274" s="205">
        <v>113</v>
      </c>
      <c r="B274" s="284" t="s">
        <v>234</v>
      </c>
      <c r="C274" s="243" t="s">
        <v>113</v>
      </c>
      <c r="D274" s="207">
        <v>3263</v>
      </c>
      <c r="E274" s="207"/>
      <c r="F274" s="208">
        <v>90</v>
      </c>
      <c r="G274" s="208">
        <f t="shared" si="23"/>
        <v>3353</v>
      </c>
      <c r="H274" s="232"/>
    </row>
    <row r="275" spans="1:8" ht="33" customHeight="1" thickBot="1">
      <c r="A275" s="205">
        <v>113</v>
      </c>
      <c r="B275" s="217" t="s">
        <v>121</v>
      </c>
      <c r="C275" s="218" t="s">
        <v>377</v>
      </c>
      <c r="D275" s="207">
        <v>3477</v>
      </c>
      <c r="E275" s="208"/>
      <c r="F275" s="208">
        <v>90</v>
      </c>
      <c r="G275" s="208">
        <f t="shared" si="23"/>
        <v>3567</v>
      </c>
      <c r="H275" s="232"/>
    </row>
    <row r="276" spans="1:8" ht="33" customHeight="1" thickBot="1">
      <c r="A276" s="259">
        <v>113</v>
      </c>
      <c r="B276" s="233" t="s">
        <v>122</v>
      </c>
      <c r="C276" s="259" t="s">
        <v>113</v>
      </c>
      <c r="D276" s="235">
        <v>2422</v>
      </c>
      <c r="E276" s="237"/>
      <c r="F276" s="237">
        <v>142</v>
      </c>
      <c r="G276" s="208">
        <f t="shared" si="23"/>
        <v>2564</v>
      </c>
      <c r="H276" s="232"/>
    </row>
    <row r="277" spans="1:8" ht="33" customHeight="1" thickBot="1">
      <c r="A277" s="205">
        <v>113</v>
      </c>
      <c r="B277" s="217" t="s">
        <v>123</v>
      </c>
      <c r="C277" s="218" t="s">
        <v>378</v>
      </c>
      <c r="D277" s="207">
        <v>1631</v>
      </c>
      <c r="E277" s="208"/>
      <c r="F277" s="208">
        <v>167</v>
      </c>
      <c r="G277" s="208">
        <f t="shared" si="23"/>
        <v>1798</v>
      </c>
      <c r="H277" s="232"/>
    </row>
    <row r="278" spans="1:8" ht="33" customHeight="1" thickBot="1">
      <c r="A278" s="205">
        <v>113</v>
      </c>
      <c r="B278" s="217" t="s">
        <v>277</v>
      </c>
      <c r="C278" s="205" t="s">
        <v>53</v>
      </c>
      <c r="D278" s="207">
        <v>3477</v>
      </c>
      <c r="E278" s="208"/>
      <c r="F278" s="208">
        <f>F275</f>
        <v>90</v>
      </c>
      <c r="G278" s="208">
        <f t="shared" si="23"/>
        <v>3567</v>
      </c>
      <c r="H278" s="232"/>
    </row>
    <row r="279" spans="1:8" ht="33" customHeight="1" thickBot="1">
      <c r="A279" s="205">
        <v>113</v>
      </c>
      <c r="B279" s="217" t="s">
        <v>278</v>
      </c>
      <c r="C279" s="205" t="s">
        <v>53</v>
      </c>
      <c r="D279" s="207">
        <v>3477</v>
      </c>
      <c r="E279" s="208"/>
      <c r="F279" s="208">
        <f>F274</f>
        <v>90</v>
      </c>
      <c r="G279" s="208">
        <f t="shared" si="23"/>
        <v>3567</v>
      </c>
      <c r="H279" s="232"/>
    </row>
    <row r="280" spans="1:8" ht="33" customHeight="1" thickBot="1">
      <c r="A280" s="205">
        <v>113</v>
      </c>
      <c r="B280" s="217" t="s">
        <v>124</v>
      </c>
      <c r="C280" s="205" t="s">
        <v>113</v>
      </c>
      <c r="D280" s="210">
        <v>1631</v>
      </c>
      <c r="E280" s="210"/>
      <c r="F280" s="210">
        <v>167</v>
      </c>
      <c r="G280" s="208">
        <f t="shared" si="23"/>
        <v>1798</v>
      </c>
      <c r="H280" s="232"/>
    </row>
    <row r="281" spans="1:8" ht="15" customHeight="1" thickTop="1">
      <c r="A281" s="205">
        <v>15</v>
      </c>
      <c r="B281" s="217">
        <v>14</v>
      </c>
      <c r="C281" s="213" t="s">
        <v>8</v>
      </c>
      <c r="D281" s="277">
        <f>SUM(D266:D280)</f>
        <v>45696</v>
      </c>
      <c r="E281" s="277">
        <f>SUM(E266:E280)</f>
        <v>0</v>
      </c>
      <c r="F281" s="277">
        <f>SUM(F266:F280)</f>
        <v>1556</v>
      </c>
      <c r="G281" s="277">
        <f>SUM(G266:G280)</f>
        <v>47252</v>
      </c>
      <c r="H281" s="220"/>
    </row>
    <row r="282" spans="1:7" ht="15" customHeight="1">
      <c r="A282" s="379" t="s">
        <v>0</v>
      </c>
      <c r="B282" s="379"/>
      <c r="C282" s="379"/>
      <c r="D282" s="379"/>
      <c r="E282" s="379"/>
      <c r="F282" s="379"/>
      <c r="G282" s="379"/>
    </row>
    <row r="283" spans="1:7" ht="15" customHeight="1">
      <c r="A283" s="199"/>
      <c r="B283" s="379" t="str">
        <f>B259</f>
        <v>ADMINISTRACIÓN 2012-2015</v>
      </c>
      <c r="C283" s="379"/>
      <c r="D283" s="379"/>
      <c r="E283" s="379"/>
      <c r="F283" s="379"/>
      <c r="G283" s="379"/>
    </row>
    <row r="284" spans="1:7" ht="2.25" customHeight="1">
      <c r="A284" s="199"/>
      <c r="B284" s="200"/>
      <c r="C284" s="201"/>
      <c r="D284" s="201"/>
      <c r="E284" s="201"/>
      <c r="F284" s="201"/>
      <c r="G284" s="201"/>
    </row>
    <row r="285" spans="1:7" ht="15" customHeight="1">
      <c r="A285" s="379" t="str">
        <f>A4</f>
        <v>NOMINA CORRESPONDIENTE A LA SEGUNDA QUINCENA </v>
      </c>
      <c r="B285" s="379"/>
      <c r="C285" s="379"/>
      <c r="D285" s="379"/>
      <c r="E285" s="379"/>
      <c r="F285" s="379"/>
      <c r="G285" s="379"/>
    </row>
    <row r="286" spans="1:7" ht="15" customHeight="1">
      <c r="A286" s="379" t="str">
        <f>A5</f>
        <v>DEL MES DE JULIO 2015.</v>
      </c>
      <c r="B286" s="379"/>
      <c r="C286" s="379"/>
      <c r="D286" s="379"/>
      <c r="E286" s="379"/>
      <c r="F286" s="379"/>
      <c r="G286" s="379"/>
    </row>
    <row r="287" spans="1:7" ht="15" customHeight="1">
      <c r="A287" s="381" t="s">
        <v>108</v>
      </c>
      <c r="B287" s="381"/>
      <c r="C287" s="381"/>
      <c r="D287" s="381"/>
      <c r="E287" s="381"/>
      <c r="F287" s="381"/>
      <c r="G287" s="381"/>
    </row>
    <row r="288" spans="1:7" ht="15" customHeight="1">
      <c r="A288" s="381" t="s">
        <v>125</v>
      </c>
      <c r="B288" s="381"/>
      <c r="C288" s="381"/>
      <c r="D288" s="381"/>
      <c r="E288" s="381"/>
      <c r="F288" s="381"/>
      <c r="G288" s="381"/>
    </row>
    <row r="289" spans="1:8" ht="15" customHeight="1">
      <c r="A289" s="204" t="str">
        <f>A7</f>
        <v>O.G</v>
      </c>
      <c r="B289" s="204" t="str">
        <f>B7</f>
        <v>NOMBRE</v>
      </c>
      <c r="C289" s="204" t="str">
        <f aca="true" t="shared" si="24" ref="C289:H289">C7</f>
        <v>PUESTO</v>
      </c>
      <c r="D289" s="204" t="str">
        <f t="shared" si="24"/>
        <v>SUELDO</v>
      </c>
      <c r="E289" s="204" t="str">
        <f t="shared" si="24"/>
        <v>RETENCION</v>
      </c>
      <c r="F289" s="204" t="str">
        <f t="shared" si="24"/>
        <v>S.E.</v>
      </c>
      <c r="G289" s="204" t="str">
        <f t="shared" si="24"/>
        <v>SUELDO NETO</v>
      </c>
      <c r="H289" s="204" t="str">
        <f t="shared" si="24"/>
        <v>FIRMA</v>
      </c>
    </row>
    <row r="290" spans="1:8" ht="40.5" customHeight="1" thickBot="1">
      <c r="A290" s="205">
        <v>113</v>
      </c>
      <c r="B290" s="218" t="s">
        <v>126</v>
      </c>
      <c r="C290" s="205" t="s">
        <v>127</v>
      </c>
      <c r="D290" s="207">
        <v>4815</v>
      </c>
      <c r="E290" s="207">
        <v>175</v>
      </c>
      <c r="F290" s="207"/>
      <c r="G290" s="207">
        <f>D290-E290+F290</f>
        <v>4640</v>
      </c>
      <c r="H290" s="232"/>
    </row>
    <row r="291" spans="1:8" s="247" customFormat="1" ht="34.5" customHeight="1" thickBot="1">
      <c r="A291" s="205">
        <v>113</v>
      </c>
      <c r="B291" s="285" t="s">
        <v>310</v>
      </c>
      <c r="C291" s="243" t="s">
        <v>127</v>
      </c>
      <c r="D291" s="282">
        <v>2741</v>
      </c>
      <c r="E291" s="282"/>
      <c r="F291" s="282">
        <v>129</v>
      </c>
      <c r="G291" s="207">
        <f aca="true" t="shared" si="25" ref="G291:G302">D291-E291+F291</f>
        <v>2870</v>
      </c>
      <c r="H291" s="286"/>
    </row>
    <row r="292" spans="1:8" s="247" customFormat="1" ht="52.5" customHeight="1" thickBot="1">
      <c r="A292" s="205">
        <v>113</v>
      </c>
      <c r="B292" s="287" t="s">
        <v>52</v>
      </c>
      <c r="C292" s="218" t="s">
        <v>323</v>
      </c>
      <c r="D292" s="208">
        <v>3263</v>
      </c>
      <c r="E292" s="282"/>
      <c r="F292" s="282">
        <v>90</v>
      </c>
      <c r="G292" s="207">
        <f t="shared" si="25"/>
        <v>3353</v>
      </c>
      <c r="H292" s="286"/>
    </row>
    <row r="293" spans="1:8" ht="45.75" customHeight="1" thickBot="1">
      <c r="A293" s="205">
        <v>113</v>
      </c>
      <c r="B293" s="287" t="s">
        <v>54</v>
      </c>
      <c r="C293" s="218" t="s">
        <v>323</v>
      </c>
      <c r="D293" s="208">
        <v>3263</v>
      </c>
      <c r="E293" s="208"/>
      <c r="F293" s="208">
        <v>90</v>
      </c>
      <c r="G293" s="207">
        <f t="shared" si="25"/>
        <v>3353</v>
      </c>
      <c r="H293" s="232"/>
    </row>
    <row r="294" spans="1:8" ht="45.75" customHeight="1" thickBot="1">
      <c r="A294" s="205">
        <v>113</v>
      </c>
      <c r="B294" s="287" t="s">
        <v>336</v>
      </c>
      <c r="C294" s="218" t="s">
        <v>127</v>
      </c>
      <c r="D294" s="207">
        <v>3174</v>
      </c>
      <c r="E294" s="208"/>
      <c r="F294" s="208">
        <v>90</v>
      </c>
      <c r="G294" s="207">
        <f t="shared" si="25"/>
        <v>3264</v>
      </c>
      <c r="H294" s="232"/>
    </row>
    <row r="295" spans="1:8" ht="40.5" customHeight="1" thickBot="1">
      <c r="A295" s="205">
        <v>113</v>
      </c>
      <c r="B295" s="218" t="s">
        <v>385</v>
      </c>
      <c r="C295" s="205" t="s">
        <v>127</v>
      </c>
      <c r="D295" s="207">
        <v>3263</v>
      </c>
      <c r="E295" s="207"/>
      <c r="F295" s="207">
        <v>90</v>
      </c>
      <c r="G295" s="207">
        <f t="shared" si="25"/>
        <v>3353</v>
      </c>
      <c r="H295" s="232"/>
    </row>
    <row r="296" spans="1:8" ht="40.5" customHeight="1" thickBot="1">
      <c r="A296" s="205">
        <v>113</v>
      </c>
      <c r="B296" s="218" t="s">
        <v>334</v>
      </c>
      <c r="C296" s="205" t="s">
        <v>127</v>
      </c>
      <c r="D296" s="207">
        <v>3263</v>
      </c>
      <c r="E296" s="207"/>
      <c r="F296" s="207">
        <v>90</v>
      </c>
      <c r="G296" s="207">
        <f t="shared" si="25"/>
        <v>3353</v>
      </c>
      <c r="H296" s="223"/>
    </row>
    <row r="297" spans="1:8" ht="40.5" customHeight="1" thickBot="1">
      <c r="A297" s="205">
        <v>113</v>
      </c>
      <c r="B297" s="218" t="s">
        <v>320</v>
      </c>
      <c r="C297" s="205" t="s">
        <v>127</v>
      </c>
      <c r="D297" s="207">
        <v>3263</v>
      </c>
      <c r="E297" s="207"/>
      <c r="F297" s="207">
        <v>90</v>
      </c>
      <c r="G297" s="207">
        <f t="shared" si="25"/>
        <v>3353</v>
      </c>
      <c r="H297" s="223"/>
    </row>
    <row r="298" spans="1:8" ht="48.75" customHeight="1" thickBot="1">
      <c r="A298" s="205">
        <v>113</v>
      </c>
      <c r="B298" s="260" t="s">
        <v>355</v>
      </c>
      <c r="C298" s="260" t="s">
        <v>326</v>
      </c>
      <c r="D298" s="235">
        <v>4450</v>
      </c>
      <c r="E298" s="235">
        <v>175</v>
      </c>
      <c r="F298" s="235"/>
      <c r="G298" s="207">
        <f t="shared" si="25"/>
        <v>4275</v>
      </c>
      <c r="H298" s="223"/>
    </row>
    <row r="299" spans="1:8" ht="48.75" customHeight="1" thickBot="1">
      <c r="A299" s="259">
        <v>113</v>
      </c>
      <c r="B299" s="260" t="s">
        <v>359</v>
      </c>
      <c r="C299" s="260" t="s">
        <v>326</v>
      </c>
      <c r="D299" s="235">
        <v>3174</v>
      </c>
      <c r="E299" s="235"/>
      <c r="F299" s="235">
        <v>90</v>
      </c>
      <c r="G299" s="207">
        <f t="shared" si="25"/>
        <v>3264</v>
      </c>
      <c r="H299" s="223"/>
    </row>
    <row r="300" spans="1:8" ht="48.75" customHeight="1" thickBot="1">
      <c r="A300" s="259">
        <v>113</v>
      </c>
      <c r="B300" s="260" t="s">
        <v>386</v>
      </c>
      <c r="C300" s="260" t="s">
        <v>53</v>
      </c>
      <c r="D300" s="235">
        <v>3477</v>
      </c>
      <c r="E300" s="235"/>
      <c r="F300" s="235">
        <v>90</v>
      </c>
      <c r="G300" s="207">
        <f t="shared" si="25"/>
        <v>3567</v>
      </c>
      <c r="H300" s="223"/>
    </row>
    <row r="301" spans="1:8" ht="42" customHeight="1" thickBot="1">
      <c r="A301" s="259">
        <v>113</v>
      </c>
      <c r="B301" s="260" t="s">
        <v>364</v>
      </c>
      <c r="C301" s="260" t="s">
        <v>365</v>
      </c>
      <c r="D301" s="235">
        <v>3263</v>
      </c>
      <c r="E301" s="235"/>
      <c r="F301" s="235">
        <v>90</v>
      </c>
      <c r="G301" s="207">
        <f t="shared" si="25"/>
        <v>3353</v>
      </c>
      <c r="H301" s="223"/>
    </row>
    <row r="302" spans="1:8" ht="48.75" customHeight="1" thickBot="1">
      <c r="A302" s="259">
        <v>113</v>
      </c>
      <c r="B302" s="260" t="s">
        <v>374</v>
      </c>
      <c r="C302" s="260" t="s">
        <v>189</v>
      </c>
      <c r="D302" s="288">
        <v>2899</v>
      </c>
      <c r="E302" s="288"/>
      <c r="F302" s="288">
        <v>111</v>
      </c>
      <c r="G302" s="207">
        <f t="shared" si="25"/>
        <v>3010</v>
      </c>
      <c r="H302" s="289"/>
    </row>
    <row r="303" spans="1:8" ht="32.25" customHeight="1" thickTop="1">
      <c r="A303" s="199">
        <v>13</v>
      </c>
      <c r="B303" s="219">
        <v>13</v>
      </c>
      <c r="C303" s="213" t="s">
        <v>8</v>
      </c>
      <c r="D303" s="277">
        <f>SUM(D290:D302)</f>
        <v>44308</v>
      </c>
      <c r="E303" s="277">
        <f>SUM(E290:E302)</f>
        <v>350</v>
      </c>
      <c r="F303" s="277">
        <f>SUM(F290:F302)</f>
        <v>1050</v>
      </c>
      <c r="G303" s="277">
        <f>SUM(G290:G302)</f>
        <v>45008</v>
      </c>
      <c r="H303" s="290"/>
    </row>
    <row r="304" spans="1:7" ht="21" customHeight="1">
      <c r="A304" s="379"/>
      <c r="B304" s="379"/>
      <c r="C304" s="379"/>
      <c r="D304" s="379"/>
      <c r="E304" s="379"/>
      <c r="F304" s="379"/>
      <c r="G304" s="379"/>
    </row>
    <row r="305" spans="1:7" s="291" customFormat="1" ht="18" customHeight="1">
      <c r="A305" s="379" t="str">
        <f>B314</f>
        <v>ADMINISTRACIÓN 2012-2015</v>
      </c>
      <c r="B305" s="379"/>
      <c r="C305" s="379"/>
      <c r="D305" s="379"/>
      <c r="E305" s="379"/>
      <c r="F305" s="379"/>
      <c r="G305" s="379"/>
    </row>
    <row r="306" spans="1:7" ht="20.25" customHeight="1">
      <c r="A306" s="379" t="str">
        <f>A316</f>
        <v>NOMINA CORRESPONDIENTE A LA SEGUNDA QUINCENA </v>
      </c>
      <c r="B306" s="379"/>
      <c r="C306" s="379"/>
      <c r="D306" s="379"/>
      <c r="E306" s="379"/>
      <c r="F306" s="379"/>
      <c r="G306" s="379"/>
    </row>
    <row r="307" spans="1:7" ht="23.25" customHeight="1">
      <c r="A307" s="379" t="str">
        <f>A317</f>
        <v>DEL MES DE JULIO 2015.</v>
      </c>
      <c r="B307" s="379"/>
      <c r="C307" s="379"/>
      <c r="D307" s="379"/>
      <c r="E307" s="379"/>
      <c r="F307" s="379"/>
      <c r="G307" s="379"/>
    </row>
    <row r="308" spans="1:7" ht="32.25" customHeight="1">
      <c r="A308" s="383" t="s">
        <v>346</v>
      </c>
      <c r="B308" s="383"/>
      <c r="C308" s="383"/>
      <c r="D308" s="383"/>
      <c r="E308" s="383"/>
      <c r="F308" s="383"/>
      <c r="G308" s="383"/>
    </row>
    <row r="309" spans="1:8" ht="23.25" customHeight="1">
      <c r="A309" s="204" t="str">
        <f>A320</f>
        <v>O.G</v>
      </c>
      <c r="B309" s="204" t="str">
        <f>B320</f>
        <v>NOMBRE</v>
      </c>
      <c r="C309" s="204" t="str">
        <f aca="true" t="shared" si="26" ref="C309:H309">C320</f>
        <v>PUESTO</v>
      </c>
      <c r="D309" s="204" t="str">
        <f t="shared" si="26"/>
        <v>SUELDO</v>
      </c>
      <c r="E309" s="204" t="str">
        <f t="shared" si="26"/>
        <v>RETENCION</v>
      </c>
      <c r="F309" s="204" t="str">
        <f t="shared" si="26"/>
        <v>S.E.</v>
      </c>
      <c r="G309" s="204" t="str">
        <f t="shared" si="26"/>
        <v>SUELDO NETO</v>
      </c>
      <c r="H309" s="204" t="str">
        <f t="shared" si="26"/>
        <v>FIRMA</v>
      </c>
    </row>
    <row r="310" spans="1:8" ht="42" customHeight="1" thickBot="1">
      <c r="A310" s="205">
        <v>113</v>
      </c>
      <c r="B310" s="205" t="s">
        <v>347</v>
      </c>
      <c r="C310" s="218" t="s">
        <v>348</v>
      </c>
      <c r="D310" s="210">
        <v>4426</v>
      </c>
      <c r="E310" s="210">
        <v>175</v>
      </c>
      <c r="F310" s="210"/>
      <c r="G310" s="210">
        <f>D310-E310+F310</f>
        <v>4251</v>
      </c>
      <c r="H310" s="292"/>
    </row>
    <row r="311" spans="1:8" ht="40.5" customHeight="1" thickTop="1">
      <c r="A311" s="205">
        <v>1</v>
      </c>
      <c r="B311" s="205">
        <v>1</v>
      </c>
      <c r="C311" s="213" t="s">
        <v>8</v>
      </c>
      <c r="D311" s="277">
        <f>D310</f>
        <v>4426</v>
      </c>
      <c r="E311" s="277">
        <f>E310</f>
        <v>175</v>
      </c>
      <c r="F311" s="277">
        <f>F310</f>
        <v>0</v>
      </c>
      <c r="G311" s="277">
        <f>G310</f>
        <v>4251</v>
      </c>
      <c r="H311" s="205"/>
    </row>
    <row r="312" spans="1:7" ht="15" customHeight="1">
      <c r="A312" s="379" t="s">
        <v>0</v>
      </c>
      <c r="B312" s="379"/>
      <c r="C312" s="379"/>
      <c r="D312" s="379"/>
      <c r="E312" s="379"/>
      <c r="F312" s="379"/>
      <c r="G312" s="379"/>
    </row>
    <row r="313" spans="1:7" ht="15" customHeight="1">
      <c r="A313" s="201"/>
      <c r="B313" s="201"/>
      <c r="C313" s="201"/>
      <c r="D313" s="201"/>
      <c r="E313" s="201"/>
      <c r="F313" s="201"/>
      <c r="G313" s="201"/>
    </row>
    <row r="314" spans="1:7" ht="15" customHeight="1">
      <c r="A314" s="199"/>
      <c r="B314" s="379" t="str">
        <f>B283</f>
        <v>ADMINISTRACIÓN 2012-2015</v>
      </c>
      <c r="C314" s="379"/>
      <c r="D314" s="379"/>
      <c r="E314" s="379"/>
      <c r="F314" s="379"/>
      <c r="G314" s="379"/>
    </row>
    <row r="315" spans="1:7" ht="2.25" customHeight="1">
      <c r="A315" s="199"/>
      <c r="B315" s="200"/>
      <c r="C315" s="201"/>
      <c r="D315" s="201"/>
      <c r="E315" s="201"/>
      <c r="F315" s="201"/>
      <c r="G315" s="201"/>
    </row>
    <row r="316" spans="1:7" ht="15" customHeight="1">
      <c r="A316" s="379" t="str">
        <f>A4</f>
        <v>NOMINA CORRESPONDIENTE A LA SEGUNDA QUINCENA </v>
      </c>
      <c r="B316" s="379"/>
      <c r="C316" s="379"/>
      <c r="D316" s="379"/>
      <c r="E316" s="379"/>
      <c r="F316" s="379"/>
      <c r="G316" s="379"/>
    </row>
    <row r="317" spans="1:7" ht="15" customHeight="1">
      <c r="A317" s="379" t="str">
        <f>A5</f>
        <v>DEL MES DE JULIO 2015.</v>
      </c>
      <c r="B317" s="379"/>
      <c r="C317" s="379"/>
      <c r="D317" s="379"/>
      <c r="E317" s="379"/>
      <c r="F317" s="379"/>
      <c r="G317" s="379"/>
    </row>
    <row r="318" spans="1:7" ht="15" customHeight="1">
      <c r="A318" s="381" t="s">
        <v>108</v>
      </c>
      <c r="B318" s="381"/>
      <c r="C318" s="381"/>
      <c r="D318" s="381"/>
      <c r="E318" s="381"/>
      <c r="F318" s="381"/>
      <c r="G318" s="381"/>
    </row>
    <row r="319" spans="1:7" ht="15" customHeight="1">
      <c r="A319" s="381" t="s">
        <v>129</v>
      </c>
      <c r="B319" s="381"/>
      <c r="C319" s="381"/>
      <c r="D319" s="381"/>
      <c r="E319" s="381"/>
      <c r="F319" s="381"/>
      <c r="G319" s="381"/>
    </row>
    <row r="320" spans="1:8" ht="15" customHeight="1">
      <c r="A320" s="204" t="str">
        <f>A7</f>
        <v>O.G</v>
      </c>
      <c r="B320" s="204" t="str">
        <f>B7</f>
        <v>NOMBRE</v>
      </c>
      <c r="C320" s="204" t="str">
        <f aca="true" t="shared" si="27" ref="C320:H320">C7</f>
        <v>PUESTO</v>
      </c>
      <c r="D320" s="204" t="str">
        <f t="shared" si="27"/>
        <v>SUELDO</v>
      </c>
      <c r="E320" s="204" t="str">
        <f t="shared" si="27"/>
        <v>RETENCION</v>
      </c>
      <c r="F320" s="204" t="str">
        <f t="shared" si="27"/>
        <v>S.E.</v>
      </c>
      <c r="G320" s="204" t="str">
        <f t="shared" si="27"/>
        <v>SUELDO NETO</v>
      </c>
      <c r="H320" s="204" t="str">
        <f t="shared" si="27"/>
        <v>FIRMA</v>
      </c>
    </row>
    <row r="321" spans="1:8" ht="40.5" customHeight="1" thickBot="1">
      <c r="A321" s="205">
        <v>1101</v>
      </c>
      <c r="B321" s="217" t="s">
        <v>130</v>
      </c>
      <c r="C321" s="218" t="s">
        <v>189</v>
      </c>
      <c r="D321" s="207">
        <v>3263</v>
      </c>
      <c r="E321" s="293"/>
      <c r="F321" s="293">
        <v>90</v>
      </c>
      <c r="G321" s="207">
        <f>D321-E321+F321</f>
        <v>3353</v>
      </c>
      <c r="H321" s="232"/>
    </row>
    <row r="322" spans="1:8" ht="40.5" customHeight="1" thickBot="1">
      <c r="A322" s="205">
        <v>1101</v>
      </c>
      <c r="B322" s="217" t="s">
        <v>201</v>
      </c>
      <c r="C322" s="218" t="s">
        <v>131</v>
      </c>
      <c r="D322" s="207">
        <v>3263</v>
      </c>
      <c r="E322" s="208"/>
      <c r="F322" s="208">
        <v>90</v>
      </c>
      <c r="G322" s="207">
        <f>D322-E322+F322</f>
        <v>3353</v>
      </c>
      <c r="H322" s="232"/>
    </row>
    <row r="323" spans="1:8" ht="40.5" customHeight="1" thickBot="1">
      <c r="A323" s="205">
        <v>1101</v>
      </c>
      <c r="B323" s="217" t="s">
        <v>133</v>
      </c>
      <c r="C323" s="218" t="s">
        <v>134</v>
      </c>
      <c r="D323" s="207">
        <v>2899</v>
      </c>
      <c r="E323" s="207"/>
      <c r="F323" s="207">
        <v>111</v>
      </c>
      <c r="G323" s="207">
        <f>D323-E323+F323</f>
        <v>3010</v>
      </c>
      <c r="H323" s="232"/>
    </row>
    <row r="324" spans="1:8" ht="40.5" customHeight="1" thickBot="1">
      <c r="A324" s="205">
        <v>1101</v>
      </c>
      <c r="B324" s="217" t="s">
        <v>235</v>
      </c>
      <c r="C324" s="218" t="s">
        <v>236</v>
      </c>
      <c r="D324" s="210">
        <v>4635</v>
      </c>
      <c r="E324" s="210">
        <v>175</v>
      </c>
      <c r="F324" s="210"/>
      <c r="G324" s="207">
        <f>D324-E324+F324</f>
        <v>4460</v>
      </c>
      <c r="H324" s="249"/>
    </row>
    <row r="325" spans="1:8" ht="40.5" customHeight="1" thickTop="1">
      <c r="A325" s="205">
        <v>4</v>
      </c>
      <c r="B325" s="217">
        <v>4</v>
      </c>
      <c r="C325" s="213" t="s">
        <v>8</v>
      </c>
      <c r="D325" s="214">
        <f>SUM(D321:D324)</f>
        <v>14060</v>
      </c>
      <c r="E325" s="214">
        <f>SUM(E321:E324)</f>
        <v>175</v>
      </c>
      <c r="F325" s="214">
        <f>SUM(F321:F324)</f>
        <v>291</v>
      </c>
      <c r="G325" s="214">
        <f>SUM(G321:G324)</f>
        <v>14176</v>
      </c>
      <c r="H325" s="220"/>
    </row>
    <row r="326" spans="1:7" ht="15" customHeight="1">
      <c r="A326" s="379" t="s">
        <v>0</v>
      </c>
      <c r="B326" s="379"/>
      <c r="C326" s="379"/>
      <c r="D326" s="379"/>
      <c r="E326" s="379"/>
      <c r="F326" s="379"/>
      <c r="G326" s="379"/>
    </row>
    <row r="327" spans="1:7" ht="15" customHeight="1">
      <c r="A327" s="199"/>
      <c r="B327" s="379" t="str">
        <f>B314</f>
        <v>ADMINISTRACIÓN 2012-2015</v>
      </c>
      <c r="C327" s="379"/>
      <c r="D327" s="379"/>
      <c r="E327" s="379"/>
      <c r="F327" s="379"/>
      <c r="G327" s="379"/>
    </row>
    <row r="328" spans="1:7" ht="2.25" customHeight="1">
      <c r="A328" s="199"/>
      <c r="B328" s="200"/>
      <c r="C328" s="201"/>
      <c r="D328" s="201"/>
      <c r="E328" s="201"/>
      <c r="F328" s="201"/>
      <c r="G328" s="201"/>
    </row>
    <row r="329" spans="1:7" ht="15" customHeight="1">
      <c r="A329" s="379" t="str">
        <f>A4</f>
        <v>NOMINA CORRESPONDIENTE A LA SEGUNDA QUINCENA </v>
      </c>
      <c r="B329" s="379"/>
      <c r="C329" s="379"/>
      <c r="D329" s="379"/>
      <c r="E329" s="379"/>
      <c r="F329" s="379"/>
      <c r="G329" s="379"/>
    </row>
    <row r="330" spans="1:7" ht="15" customHeight="1">
      <c r="A330" s="379" t="str">
        <f>A5</f>
        <v>DEL MES DE JULIO 2015.</v>
      </c>
      <c r="B330" s="379"/>
      <c r="C330" s="379"/>
      <c r="D330" s="379"/>
      <c r="E330" s="379"/>
      <c r="F330" s="379"/>
      <c r="G330" s="379"/>
    </row>
    <row r="331" spans="1:7" ht="15" customHeight="1">
      <c r="A331" s="384" t="s">
        <v>135</v>
      </c>
      <c r="B331" s="384"/>
      <c r="C331" s="384"/>
      <c r="D331" s="384"/>
      <c r="E331" s="384"/>
      <c r="F331" s="384"/>
      <c r="G331" s="384"/>
    </row>
    <row r="332" spans="1:8" ht="15" customHeight="1">
      <c r="A332" s="258" t="str">
        <f>A7</f>
        <v>O.G</v>
      </c>
      <c r="B332" s="266" t="str">
        <f>B7</f>
        <v>NOMBRE</v>
      </c>
      <c r="C332" s="258" t="str">
        <f aca="true" t="shared" si="28" ref="C332:H332">C7</f>
        <v>PUESTO</v>
      </c>
      <c r="D332" s="258" t="str">
        <f t="shared" si="28"/>
        <v>SUELDO</v>
      </c>
      <c r="E332" s="258" t="str">
        <f t="shared" si="28"/>
        <v>RETENCION</v>
      </c>
      <c r="F332" s="258" t="str">
        <f t="shared" si="28"/>
        <v>S.E.</v>
      </c>
      <c r="G332" s="269" t="str">
        <f t="shared" si="28"/>
        <v>SUELDO NETO</v>
      </c>
      <c r="H332" s="258" t="str">
        <f t="shared" si="28"/>
        <v>FIRMA</v>
      </c>
    </row>
    <row r="333" spans="1:8" ht="40.5" customHeight="1" thickBot="1">
      <c r="A333" s="205">
        <v>113</v>
      </c>
      <c r="B333" s="217" t="s">
        <v>220</v>
      </c>
      <c r="C333" s="205" t="s">
        <v>10</v>
      </c>
      <c r="D333" s="207">
        <v>8517</v>
      </c>
      <c r="E333" s="267">
        <v>420</v>
      </c>
      <c r="F333" s="267"/>
      <c r="G333" s="207">
        <f>D333-E333+F333</f>
        <v>8097</v>
      </c>
      <c r="H333" s="232"/>
    </row>
    <row r="334" spans="1:8" ht="40.5" customHeight="1" thickBot="1">
      <c r="A334" s="205">
        <v>113</v>
      </c>
      <c r="B334" s="217" t="s">
        <v>136</v>
      </c>
      <c r="C334" s="218" t="s">
        <v>381</v>
      </c>
      <c r="D334" s="207">
        <v>7608</v>
      </c>
      <c r="E334" s="267">
        <v>420</v>
      </c>
      <c r="F334" s="267">
        <v>0</v>
      </c>
      <c r="G334" s="207">
        <f aca="true" t="shared" si="29" ref="G334:G339">D334-E334+F334</f>
        <v>7188</v>
      </c>
      <c r="H334" s="232"/>
    </row>
    <row r="335" spans="1:8" ht="40.5" customHeight="1" thickBot="1">
      <c r="A335" s="205">
        <v>113</v>
      </c>
      <c r="B335" s="217" t="s">
        <v>345</v>
      </c>
      <c r="C335" s="218" t="s">
        <v>381</v>
      </c>
      <c r="D335" s="207">
        <v>6747</v>
      </c>
      <c r="E335" s="267">
        <v>420</v>
      </c>
      <c r="F335" s="267"/>
      <c r="G335" s="207">
        <f t="shared" si="29"/>
        <v>6327</v>
      </c>
      <c r="H335" s="232"/>
    </row>
    <row r="336" spans="1:15" s="104" customFormat="1" ht="40.5" customHeight="1" thickBot="1">
      <c r="A336" s="259">
        <v>113</v>
      </c>
      <c r="B336" s="233" t="s">
        <v>389</v>
      </c>
      <c r="C336" s="260" t="s">
        <v>381</v>
      </c>
      <c r="D336" s="235">
        <v>3976</v>
      </c>
      <c r="E336" s="323"/>
      <c r="F336" s="323">
        <v>90</v>
      </c>
      <c r="G336" s="207">
        <f t="shared" si="29"/>
        <v>4066</v>
      </c>
      <c r="H336" s="296"/>
      <c r="I336" s="297"/>
      <c r="J336" s="297"/>
      <c r="K336" s="297"/>
      <c r="L336" s="297"/>
      <c r="M336" s="297"/>
      <c r="N336" s="297"/>
      <c r="O336" s="297"/>
    </row>
    <row r="337" spans="1:8" ht="40.5" customHeight="1" thickBot="1">
      <c r="A337" s="205">
        <v>113</v>
      </c>
      <c r="B337" s="217" t="s">
        <v>137</v>
      </c>
      <c r="C337" s="205" t="s">
        <v>9</v>
      </c>
      <c r="D337" s="207">
        <v>5144</v>
      </c>
      <c r="E337" s="254">
        <v>350</v>
      </c>
      <c r="F337" s="254"/>
      <c r="G337" s="207">
        <f t="shared" si="29"/>
        <v>4794</v>
      </c>
      <c r="H337" s="232"/>
    </row>
    <row r="338" spans="1:8" ht="40.5" customHeight="1" thickBot="1">
      <c r="A338" s="205">
        <v>113</v>
      </c>
      <c r="B338" s="217" t="s">
        <v>354</v>
      </c>
      <c r="C338" s="205" t="s">
        <v>9</v>
      </c>
      <c r="D338" s="207">
        <v>3729</v>
      </c>
      <c r="E338" s="254"/>
      <c r="F338" s="254">
        <v>90</v>
      </c>
      <c r="G338" s="207">
        <f t="shared" si="29"/>
        <v>3819</v>
      </c>
      <c r="H338" s="232"/>
    </row>
    <row r="339" spans="1:8" ht="40.5" customHeight="1" thickBot="1">
      <c r="A339" s="259">
        <v>113</v>
      </c>
      <c r="B339" s="233" t="s">
        <v>367</v>
      </c>
      <c r="C339" s="260" t="s">
        <v>368</v>
      </c>
      <c r="D339" s="288">
        <v>3114</v>
      </c>
      <c r="E339" s="294"/>
      <c r="F339" s="294">
        <v>90</v>
      </c>
      <c r="G339" s="207">
        <f t="shared" si="29"/>
        <v>3204</v>
      </c>
      <c r="H339" s="262"/>
    </row>
    <row r="340" spans="1:8" ht="40.5" customHeight="1" thickTop="1">
      <c r="A340" s="201">
        <v>7</v>
      </c>
      <c r="B340" s="251">
        <v>5</v>
      </c>
      <c r="C340" s="213" t="s">
        <v>8</v>
      </c>
      <c r="D340" s="277">
        <f>SUM(D333:D339)</f>
        <v>38835</v>
      </c>
      <c r="E340" s="277">
        <f>SUM(E333:E339)</f>
        <v>1610</v>
      </c>
      <c r="F340" s="277">
        <f>SUM(F333:F339)</f>
        <v>270</v>
      </c>
      <c r="G340" s="277">
        <f>SUM(G333:G339)</f>
        <v>37495</v>
      </c>
      <c r="H340" s="257"/>
    </row>
    <row r="341" spans="1:7" ht="15" customHeight="1">
      <c r="A341" s="379" t="s">
        <v>0</v>
      </c>
      <c r="B341" s="379"/>
      <c r="C341" s="379"/>
      <c r="D341" s="379"/>
      <c r="E341" s="379"/>
      <c r="F341" s="379"/>
      <c r="G341" s="379"/>
    </row>
    <row r="342" spans="1:7" ht="15" customHeight="1">
      <c r="A342" s="199"/>
      <c r="B342" s="379" t="str">
        <f>B327</f>
        <v>ADMINISTRACIÓN 2012-2015</v>
      </c>
      <c r="C342" s="379"/>
      <c r="D342" s="379"/>
      <c r="E342" s="379"/>
      <c r="F342" s="379"/>
      <c r="G342" s="379"/>
    </row>
    <row r="343" spans="1:7" ht="2.25" customHeight="1">
      <c r="A343" s="199"/>
      <c r="B343" s="200"/>
      <c r="C343" s="201"/>
      <c r="D343" s="201"/>
      <c r="E343" s="201"/>
      <c r="F343" s="201"/>
      <c r="G343" s="201"/>
    </row>
    <row r="344" spans="1:7" ht="15" customHeight="1">
      <c r="A344" s="379" t="str">
        <f>A329</f>
        <v>NOMINA CORRESPONDIENTE A LA SEGUNDA QUINCENA </v>
      </c>
      <c r="B344" s="379"/>
      <c r="C344" s="379"/>
      <c r="D344" s="379"/>
      <c r="E344" s="379"/>
      <c r="F344" s="379"/>
      <c r="G344" s="379"/>
    </row>
    <row r="345" spans="1:7" ht="15" customHeight="1">
      <c r="A345" s="379" t="str">
        <f>A5</f>
        <v>DEL MES DE JULIO 2015.</v>
      </c>
      <c r="B345" s="379"/>
      <c r="C345" s="379"/>
      <c r="D345" s="379"/>
      <c r="E345" s="379"/>
      <c r="F345" s="379"/>
      <c r="G345" s="379"/>
    </row>
    <row r="346" spans="1:7" ht="15" customHeight="1">
      <c r="A346" s="384" t="s">
        <v>306</v>
      </c>
      <c r="B346" s="384"/>
      <c r="C346" s="384"/>
      <c r="D346" s="384"/>
      <c r="E346" s="384"/>
      <c r="F346" s="384"/>
      <c r="G346" s="384"/>
    </row>
    <row r="347" spans="1:8" ht="15" customHeight="1">
      <c r="A347" s="258" t="str">
        <f>A7</f>
        <v>O.G</v>
      </c>
      <c r="B347" s="266" t="str">
        <f>B7</f>
        <v>NOMBRE</v>
      </c>
      <c r="C347" s="266" t="str">
        <f aca="true" t="shared" si="30" ref="C347:H347">C7</f>
        <v>PUESTO</v>
      </c>
      <c r="D347" s="266" t="str">
        <f t="shared" si="30"/>
        <v>SUELDO</v>
      </c>
      <c r="E347" s="266" t="str">
        <f t="shared" si="30"/>
        <v>RETENCION</v>
      </c>
      <c r="F347" s="266" t="str">
        <f t="shared" si="30"/>
        <v>S.E.</v>
      </c>
      <c r="G347" s="266" t="str">
        <f t="shared" si="30"/>
        <v>SUELDO NETO</v>
      </c>
      <c r="H347" s="266" t="str">
        <f t="shared" si="30"/>
        <v>FIRMA</v>
      </c>
    </row>
    <row r="348" spans="1:15" s="104" customFormat="1" ht="40.5" customHeight="1" thickBot="1">
      <c r="A348" s="259">
        <v>113</v>
      </c>
      <c r="B348" s="295" t="s">
        <v>307</v>
      </c>
      <c r="C348" s="260" t="s">
        <v>308</v>
      </c>
      <c r="D348" s="235">
        <v>6111</v>
      </c>
      <c r="E348" s="235">
        <v>350</v>
      </c>
      <c r="F348" s="235"/>
      <c r="G348" s="235">
        <f>D348-E348+F348</f>
        <v>5761</v>
      </c>
      <c r="H348" s="296"/>
      <c r="I348" s="297"/>
      <c r="J348" s="297"/>
      <c r="K348" s="297"/>
      <c r="L348" s="297"/>
      <c r="M348" s="297"/>
      <c r="N348" s="297"/>
      <c r="O348" s="297"/>
    </row>
    <row r="349" spans="1:15" s="104" customFormat="1" ht="40.5" customHeight="1" thickBot="1">
      <c r="A349" s="259">
        <v>113</v>
      </c>
      <c r="B349" s="295" t="s">
        <v>363</v>
      </c>
      <c r="C349" s="260" t="s">
        <v>11</v>
      </c>
      <c r="D349" s="288">
        <v>2992</v>
      </c>
      <c r="E349" s="288"/>
      <c r="F349" s="288">
        <v>111</v>
      </c>
      <c r="G349" s="235">
        <f>D349-E349+F349</f>
        <v>3103</v>
      </c>
      <c r="H349" s="261"/>
      <c r="I349" s="297"/>
      <c r="J349" s="297"/>
      <c r="K349" s="297"/>
      <c r="L349" s="297"/>
      <c r="M349" s="297"/>
      <c r="N349" s="297"/>
      <c r="O349" s="297"/>
    </row>
    <row r="350" spans="1:8" ht="40.5" customHeight="1" thickTop="1">
      <c r="A350" s="201">
        <v>2</v>
      </c>
      <c r="B350" s="200">
        <v>1</v>
      </c>
      <c r="C350" s="213" t="s">
        <v>8</v>
      </c>
      <c r="D350" s="277">
        <f>SUM(D348:D349)</f>
        <v>9103</v>
      </c>
      <c r="E350" s="277">
        <f>SUM(E348:E349)</f>
        <v>350</v>
      </c>
      <c r="F350" s="277">
        <f>SUM(F348:F349)</f>
        <v>111</v>
      </c>
      <c r="G350" s="277">
        <f>SUM(G348:G349)</f>
        <v>8864</v>
      </c>
      <c r="H350" s="201"/>
    </row>
    <row r="351" spans="1:7" ht="15" customHeight="1">
      <c r="A351" s="379" t="s">
        <v>0</v>
      </c>
      <c r="B351" s="379"/>
      <c r="C351" s="379"/>
      <c r="D351" s="379"/>
      <c r="E351" s="379"/>
      <c r="F351" s="379"/>
      <c r="G351" s="379"/>
    </row>
    <row r="352" spans="1:7" ht="15" customHeight="1">
      <c r="A352" s="199"/>
      <c r="B352" s="379" t="str">
        <f>B120</f>
        <v>ADMINISTRACIÓN 2012-2015</v>
      </c>
      <c r="C352" s="379"/>
      <c r="D352" s="379"/>
      <c r="E352" s="379"/>
      <c r="F352" s="379"/>
      <c r="G352" s="379"/>
    </row>
    <row r="353" spans="1:7" ht="2.25" customHeight="1">
      <c r="A353" s="199"/>
      <c r="B353" s="200"/>
      <c r="C353" s="201"/>
      <c r="D353" s="201"/>
      <c r="E353" s="201"/>
      <c r="F353" s="201"/>
      <c r="G353" s="201"/>
    </row>
    <row r="354" spans="1:7" ht="15" customHeight="1">
      <c r="A354" s="379" t="str">
        <f>A4</f>
        <v>NOMINA CORRESPONDIENTE A LA SEGUNDA QUINCENA </v>
      </c>
      <c r="B354" s="379"/>
      <c r="C354" s="379"/>
      <c r="D354" s="379"/>
      <c r="E354" s="379"/>
      <c r="F354" s="379"/>
      <c r="G354" s="379"/>
    </row>
    <row r="355" spans="1:7" ht="15" customHeight="1">
      <c r="A355" s="379" t="str">
        <f>A5</f>
        <v>DEL MES DE JULIO 2015.</v>
      </c>
      <c r="B355" s="379"/>
      <c r="C355" s="379"/>
      <c r="D355" s="379"/>
      <c r="E355" s="379"/>
      <c r="F355" s="379"/>
      <c r="G355" s="379"/>
    </row>
    <row r="356" spans="1:7" ht="15" customHeight="1">
      <c r="A356" s="381" t="s">
        <v>139</v>
      </c>
      <c r="B356" s="381"/>
      <c r="C356" s="381"/>
      <c r="D356" s="381"/>
      <c r="E356" s="381"/>
      <c r="F356" s="381"/>
      <c r="G356" s="381"/>
    </row>
    <row r="357" spans="1:8" ht="15" customHeight="1">
      <c r="A357" s="204" t="str">
        <f>A7</f>
        <v>O.G</v>
      </c>
      <c r="B357" s="216" t="str">
        <f>B7</f>
        <v>NOMBRE</v>
      </c>
      <c r="C357" s="204" t="str">
        <f aca="true" t="shared" si="31" ref="C357:H357">C7</f>
        <v>PUESTO</v>
      </c>
      <c r="D357" s="204" t="str">
        <f t="shared" si="31"/>
        <v>SUELDO</v>
      </c>
      <c r="E357" s="204" t="str">
        <f t="shared" si="31"/>
        <v>RETENCION</v>
      </c>
      <c r="F357" s="204" t="str">
        <f t="shared" si="31"/>
        <v>S.E.</v>
      </c>
      <c r="G357" s="204" t="str">
        <f t="shared" si="31"/>
        <v>SUELDO NETO</v>
      </c>
      <c r="H357" s="204" t="str">
        <f t="shared" si="31"/>
        <v>FIRMA</v>
      </c>
    </row>
    <row r="358" spans="1:8" ht="40.5" customHeight="1" thickBot="1">
      <c r="A358" s="205">
        <v>113</v>
      </c>
      <c r="B358" s="217" t="s">
        <v>280</v>
      </c>
      <c r="C358" s="205" t="s">
        <v>140</v>
      </c>
      <c r="D358" s="207">
        <v>4945</v>
      </c>
      <c r="E358" s="208">
        <v>210</v>
      </c>
      <c r="F358" s="208"/>
      <c r="G358" s="208">
        <f>D358-E358+F358</f>
        <v>4735</v>
      </c>
      <c r="H358" s="268"/>
    </row>
    <row r="359" spans="1:8" ht="40.5" customHeight="1" thickBot="1">
      <c r="A359" s="205">
        <v>113</v>
      </c>
      <c r="B359" s="217" t="s">
        <v>351</v>
      </c>
      <c r="C359" s="205" t="s">
        <v>9</v>
      </c>
      <c r="D359" s="210">
        <v>2620</v>
      </c>
      <c r="E359" s="367"/>
      <c r="F359" s="210">
        <v>129</v>
      </c>
      <c r="G359" s="208">
        <f>D359-E359+F359</f>
        <v>2749</v>
      </c>
      <c r="H359" s="268"/>
    </row>
    <row r="360" spans="1:8" ht="40.5" customHeight="1" thickTop="1">
      <c r="A360" s="199">
        <v>2</v>
      </c>
      <c r="B360" s="219">
        <v>1</v>
      </c>
      <c r="C360" s="213" t="s">
        <v>8</v>
      </c>
      <c r="D360" s="214">
        <f>SUM(D358:D359)</f>
        <v>7565</v>
      </c>
      <c r="E360" s="214">
        <f>SUM(E358:E359)</f>
        <v>210</v>
      </c>
      <c r="F360" s="214">
        <f>SUM(F358:F359)</f>
        <v>129</v>
      </c>
      <c r="G360" s="214">
        <f>SUM(G358:G359)</f>
        <v>7484</v>
      </c>
      <c r="H360" s="257"/>
    </row>
    <row r="361" spans="1:7" ht="15" customHeight="1">
      <c r="A361" s="379" t="s">
        <v>0</v>
      </c>
      <c r="B361" s="379"/>
      <c r="C361" s="379"/>
      <c r="D361" s="379"/>
      <c r="E361" s="379"/>
      <c r="F361" s="379"/>
      <c r="G361" s="379"/>
    </row>
    <row r="362" spans="1:7" ht="15" customHeight="1">
      <c r="A362" s="199"/>
      <c r="B362" s="379" t="str">
        <f>B352</f>
        <v>ADMINISTRACIÓN 2012-2015</v>
      </c>
      <c r="C362" s="379"/>
      <c r="D362" s="379"/>
      <c r="E362" s="379"/>
      <c r="F362" s="379"/>
      <c r="G362" s="379"/>
    </row>
    <row r="363" spans="1:7" ht="2.25" customHeight="1">
      <c r="A363" s="199"/>
      <c r="B363" s="200"/>
      <c r="C363" s="201"/>
      <c r="D363" s="201"/>
      <c r="E363" s="201"/>
      <c r="F363" s="201"/>
      <c r="G363" s="201"/>
    </row>
    <row r="364" spans="1:7" ht="15" customHeight="1">
      <c r="A364" s="379" t="str">
        <f>A4</f>
        <v>NOMINA CORRESPONDIENTE A LA SEGUNDA QUINCENA </v>
      </c>
      <c r="B364" s="379"/>
      <c r="C364" s="379"/>
      <c r="D364" s="379"/>
      <c r="E364" s="379"/>
      <c r="F364" s="379"/>
      <c r="G364" s="379"/>
    </row>
    <row r="365" spans="1:7" ht="15" customHeight="1">
      <c r="A365" s="379" t="str">
        <f>A5</f>
        <v>DEL MES DE JULIO 2015.</v>
      </c>
      <c r="B365" s="379"/>
      <c r="C365" s="379"/>
      <c r="D365" s="379"/>
      <c r="E365" s="379"/>
      <c r="F365" s="379"/>
      <c r="G365" s="379"/>
    </row>
    <row r="366" spans="1:7" ht="15" customHeight="1">
      <c r="A366" s="381" t="s">
        <v>145</v>
      </c>
      <c r="B366" s="381"/>
      <c r="C366" s="381"/>
      <c r="D366" s="381"/>
      <c r="E366" s="381"/>
      <c r="F366" s="381"/>
      <c r="G366" s="381"/>
    </row>
    <row r="367" spans="1:8" ht="15" customHeight="1">
      <c r="A367" s="204" t="str">
        <f>A7</f>
        <v>O.G</v>
      </c>
      <c r="B367" s="216" t="str">
        <f>B7</f>
        <v>NOMBRE</v>
      </c>
      <c r="C367" s="204" t="str">
        <f aca="true" t="shared" si="32" ref="C367:H367">C7</f>
        <v>PUESTO</v>
      </c>
      <c r="D367" s="204" t="str">
        <f t="shared" si="32"/>
        <v>SUELDO</v>
      </c>
      <c r="E367" s="204" t="str">
        <f t="shared" si="32"/>
        <v>RETENCION</v>
      </c>
      <c r="F367" s="204" t="str">
        <f t="shared" si="32"/>
        <v>S.E.</v>
      </c>
      <c r="G367" s="204" t="str">
        <f t="shared" si="32"/>
        <v>SUELDO NETO</v>
      </c>
      <c r="H367" s="204" t="str">
        <f t="shared" si="32"/>
        <v>FIRMA</v>
      </c>
    </row>
    <row r="368" spans="1:8" ht="41.25" customHeight="1" thickBot="1">
      <c r="A368" s="204">
        <v>113</v>
      </c>
      <c r="B368" s="299" t="s">
        <v>282</v>
      </c>
      <c r="C368" s="224" t="s">
        <v>61</v>
      </c>
      <c r="D368" s="207">
        <v>2435</v>
      </c>
      <c r="E368" s="300"/>
      <c r="F368" s="208">
        <v>142</v>
      </c>
      <c r="G368" s="208">
        <f>D368-E368+F368</f>
        <v>2577</v>
      </c>
      <c r="H368" s="268"/>
    </row>
    <row r="369" spans="1:8" ht="40.5" customHeight="1" thickBot="1">
      <c r="A369" s="205">
        <v>113</v>
      </c>
      <c r="B369" s="217" t="s">
        <v>279</v>
      </c>
      <c r="C369" s="287" t="s">
        <v>61</v>
      </c>
      <c r="D369" s="207">
        <v>2435</v>
      </c>
      <c r="E369" s="208"/>
      <c r="F369" s="208">
        <v>142</v>
      </c>
      <c r="G369" s="208">
        <f aca="true" t="shared" si="33" ref="G369:G377">D369-E369+F369</f>
        <v>2577</v>
      </c>
      <c r="H369" s="268"/>
    </row>
    <row r="370" spans="1:8" ht="40.5" customHeight="1" thickBot="1">
      <c r="A370" s="259">
        <v>113</v>
      </c>
      <c r="B370" s="233" t="s">
        <v>358</v>
      </c>
      <c r="C370" s="260" t="s">
        <v>146</v>
      </c>
      <c r="D370" s="207">
        <v>3214</v>
      </c>
      <c r="E370" s="237"/>
      <c r="F370" s="208">
        <v>90</v>
      </c>
      <c r="G370" s="208">
        <f t="shared" si="33"/>
        <v>3304</v>
      </c>
      <c r="H370" s="268"/>
    </row>
    <row r="371" spans="1:8" ht="44.25" customHeight="1" thickBot="1">
      <c r="A371" s="259">
        <v>113</v>
      </c>
      <c r="B371" s="301" t="s">
        <v>147</v>
      </c>
      <c r="C371" s="260" t="s">
        <v>148</v>
      </c>
      <c r="D371" s="235">
        <v>3059</v>
      </c>
      <c r="E371" s="302"/>
      <c r="F371" s="237">
        <v>111</v>
      </c>
      <c r="G371" s="208">
        <f t="shared" si="33"/>
        <v>3170</v>
      </c>
      <c r="H371" s="249"/>
    </row>
    <row r="372" spans="1:8" ht="40.5" customHeight="1" thickBot="1">
      <c r="A372" s="205">
        <v>113</v>
      </c>
      <c r="B372" s="217" t="s">
        <v>149</v>
      </c>
      <c r="C372" s="218" t="s">
        <v>113</v>
      </c>
      <c r="D372" s="207">
        <v>2794</v>
      </c>
      <c r="E372" s="208"/>
      <c r="F372" s="208">
        <v>129</v>
      </c>
      <c r="G372" s="208">
        <f t="shared" si="33"/>
        <v>2923</v>
      </c>
      <c r="H372" s="268"/>
    </row>
    <row r="373" spans="1:8" ht="40.5" customHeight="1" thickBot="1">
      <c r="A373" s="205">
        <v>113</v>
      </c>
      <c r="B373" s="217" t="s">
        <v>150</v>
      </c>
      <c r="C373" s="218" t="s">
        <v>113</v>
      </c>
      <c r="D373" s="207">
        <v>2794</v>
      </c>
      <c r="E373" s="207"/>
      <c r="F373" s="207">
        <v>129</v>
      </c>
      <c r="G373" s="208">
        <f t="shared" si="33"/>
        <v>2923</v>
      </c>
      <c r="H373" s="268"/>
    </row>
    <row r="374" spans="1:8" ht="40.5" customHeight="1" thickBot="1">
      <c r="A374" s="205">
        <v>113</v>
      </c>
      <c r="B374" s="217" t="s">
        <v>152</v>
      </c>
      <c r="C374" s="218" t="s">
        <v>153</v>
      </c>
      <c r="D374" s="207">
        <v>3276</v>
      </c>
      <c r="E374" s="208"/>
      <c r="F374" s="208">
        <v>90</v>
      </c>
      <c r="G374" s="208">
        <f t="shared" si="33"/>
        <v>3366</v>
      </c>
      <c r="H374" s="268"/>
    </row>
    <row r="375" spans="1:8" ht="40.5" customHeight="1" thickBot="1">
      <c r="A375" s="205">
        <v>113</v>
      </c>
      <c r="B375" s="217" t="s">
        <v>154</v>
      </c>
      <c r="C375" s="218" t="s">
        <v>127</v>
      </c>
      <c r="D375" s="207">
        <v>3276</v>
      </c>
      <c r="E375" s="208"/>
      <c r="F375" s="208">
        <v>90</v>
      </c>
      <c r="G375" s="208">
        <f t="shared" si="33"/>
        <v>3366</v>
      </c>
      <c r="H375" s="268"/>
    </row>
    <row r="376" spans="1:8" ht="40.5" customHeight="1" thickBot="1">
      <c r="A376" s="205">
        <v>113</v>
      </c>
      <c r="B376" s="217" t="s">
        <v>155</v>
      </c>
      <c r="C376" s="218" t="s">
        <v>156</v>
      </c>
      <c r="D376" s="207">
        <v>2821</v>
      </c>
      <c r="E376" s="207"/>
      <c r="F376" s="207">
        <v>129</v>
      </c>
      <c r="G376" s="208">
        <f t="shared" si="33"/>
        <v>2950</v>
      </c>
      <c r="H376" s="268"/>
    </row>
    <row r="377" spans="1:8" ht="40.5" customHeight="1" thickBot="1">
      <c r="A377" s="205">
        <v>113</v>
      </c>
      <c r="B377" s="217" t="s">
        <v>238</v>
      </c>
      <c r="C377" s="218" t="s">
        <v>90</v>
      </c>
      <c r="D377" s="210">
        <v>3452</v>
      </c>
      <c r="E377" s="210"/>
      <c r="F377" s="210">
        <v>90</v>
      </c>
      <c r="G377" s="208">
        <f t="shared" si="33"/>
        <v>3542</v>
      </c>
      <c r="H377" s="268"/>
    </row>
    <row r="378" spans="1:7" ht="40.5" customHeight="1" thickTop="1">
      <c r="A378" s="199">
        <v>10</v>
      </c>
      <c r="B378" s="219">
        <v>8</v>
      </c>
      <c r="C378" s="214" t="s">
        <v>8</v>
      </c>
      <c r="D378" s="214">
        <f>SUM(D368:D377)</f>
        <v>29556</v>
      </c>
      <c r="E378" s="214">
        <f>SUM(E368:E377)</f>
        <v>0</v>
      </c>
      <c r="F378" s="214">
        <f>SUM(F368:F377)</f>
        <v>1142</v>
      </c>
      <c r="G378" s="214">
        <f>SUM(G368:G377)</f>
        <v>30698</v>
      </c>
    </row>
    <row r="379" spans="1:7" ht="15" customHeight="1">
      <c r="A379" s="379" t="s">
        <v>0</v>
      </c>
      <c r="B379" s="379"/>
      <c r="C379" s="379"/>
      <c r="D379" s="379"/>
      <c r="E379" s="379"/>
      <c r="F379" s="379"/>
      <c r="G379" s="379"/>
    </row>
    <row r="380" spans="1:7" ht="15" customHeight="1">
      <c r="A380" s="199"/>
      <c r="B380" s="379" t="str">
        <f>B362</f>
        <v>ADMINISTRACIÓN 2012-2015</v>
      </c>
      <c r="C380" s="379"/>
      <c r="D380" s="379"/>
      <c r="E380" s="379"/>
      <c r="F380" s="379"/>
      <c r="G380" s="379"/>
    </row>
    <row r="381" spans="1:7" ht="2.25" customHeight="1">
      <c r="A381" s="199"/>
      <c r="B381" s="200"/>
      <c r="C381" s="201"/>
      <c r="D381" s="201"/>
      <c r="E381" s="201"/>
      <c r="F381" s="201"/>
      <c r="G381" s="201"/>
    </row>
    <row r="382" spans="1:7" ht="15" customHeight="1">
      <c r="A382" s="379" t="str">
        <f>A4</f>
        <v>NOMINA CORRESPONDIENTE A LA SEGUNDA QUINCENA </v>
      </c>
      <c r="B382" s="379"/>
      <c r="C382" s="379"/>
      <c r="D382" s="379"/>
      <c r="E382" s="379"/>
      <c r="F382" s="379"/>
      <c r="G382" s="379"/>
    </row>
    <row r="383" spans="1:7" ht="15" customHeight="1">
      <c r="A383" s="379" t="str">
        <f>A5</f>
        <v>DEL MES DE JULIO 2015.</v>
      </c>
      <c r="B383" s="379"/>
      <c r="C383" s="379"/>
      <c r="D383" s="379"/>
      <c r="E383" s="379"/>
      <c r="F383" s="379"/>
      <c r="G383" s="379"/>
    </row>
    <row r="384" spans="1:7" ht="15" customHeight="1">
      <c r="A384" s="381" t="s">
        <v>157</v>
      </c>
      <c r="B384" s="381"/>
      <c r="C384" s="381"/>
      <c r="D384" s="381"/>
      <c r="E384" s="381"/>
      <c r="F384" s="381"/>
      <c r="G384" s="381"/>
    </row>
    <row r="385" spans="1:8" ht="15" customHeight="1">
      <c r="A385" s="204" t="str">
        <f>A7</f>
        <v>O.G</v>
      </c>
      <c r="B385" s="216" t="str">
        <f>B7</f>
        <v>NOMBRE</v>
      </c>
      <c r="C385" s="204" t="str">
        <f aca="true" t="shared" si="34" ref="C385:H385">C7</f>
        <v>PUESTO</v>
      </c>
      <c r="D385" s="204" t="str">
        <f t="shared" si="34"/>
        <v>SUELDO</v>
      </c>
      <c r="E385" s="204" t="str">
        <f t="shared" si="34"/>
        <v>RETENCION</v>
      </c>
      <c r="F385" s="204" t="str">
        <f t="shared" si="34"/>
        <v>S.E.</v>
      </c>
      <c r="G385" s="204" t="str">
        <f t="shared" si="34"/>
        <v>SUELDO NETO</v>
      </c>
      <c r="H385" s="204" t="str">
        <f t="shared" si="34"/>
        <v>FIRMA</v>
      </c>
    </row>
    <row r="386" spans="1:8" ht="40.5" customHeight="1" thickBot="1">
      <c r="A386" s="205">
        <v>113</v>
      </c>
      <c r="B386" s="217" t="s">
        <v>221</v>
      </c>
      <c r="C386" s="205" t="s">
        <v>10</v>
      </c>
      <c r="D386" s="207">
        <v>7726</v>
      </c>
      <c r="E386" s="208">
        <v>420</v>
      </c>
      <c r="F386" s="208"/>
      <c r="G386" s="208">
        <f>D386-E386+F386</f>
        <v>7306</v>
      </c>
      <c r="H386" s="209"/>
    </row>
    <row r="387" spans="1:8" ht="40.5" customHeight="1" thickBot="1">
      <c r="A387" s="205">
        <v>113</v>
      </c>
      <c r="B387" s="217" t="s">
        <v>158</v>
      </c>
      <c r="C387" s="205" t="s">
        <v>106</v>
      </c>
      <c r="D387" s="207">
        <v>3254</v>
      </c>
      <c r="E387" s="208"/>
      <c r="F387" s="208">
        <v>90</v>
      </c>
      <c r="G387" s="208">
        <f>D387-E387+F387</f>
        <v>3344</v>
      </c>
      <c r="H387" s="232"/>
    </row>
    <row r="388" spans="1:8" ht="40.5" customHeight="1" thickBot="1">
      <c r="A388" s="205">
        <v>113</v>
      </c>
      <c r="B388" s="217" t="s">
        <v>159</v>
      </c>
      <c r="C388" s="205" t="s">
        <v>45</v>
      </c>
      <c r="D388" s="207">
        <v>2355</v>
      </c>
      <c r="E388" s="207"/>
      <c r="F388" s="207">
        <v>142</v>
      </c>
      <c r="G388" s="208">
        <f>D388-E388+F388</f>
        <v>2497</v>
      </c>
      <c r="H388" s="209"/>
    </row>
    <row r="389" spans="1:8" ht="40.5" customHeight="1" thickBot="1">
      <c r="A389" s="205">
        <v>113</v>
      </c>
      <c r="B389" s="217" t="s">
        <v>286</v>
      </c>
      <c r="C389" s="205" t="s">
        <v>340</v>
      </c>
      <c r="D389" s="207">
        <v>3316</v>
      </c>
      <c r="E389" s="207"/>
      <c r="F389" s="207">
        <v>90</v>
      </c>
      <c r="G389" s="208">
        <f>D389-E389+F389</f>
        <v>3406</v>
      </c>
      <c r="H389" s="209"/>
    </row>
    <row r="390" spans="1:8" ht="40.5" customHeight="1" thickBot="1">
      <c r="A390" s="205">
        <v>113</v>
      </c>
      <c r="B390" s="217" t="s">
        <v>190</v>
      </c>
      <c r="C390" s="205" t="s">
        <v>189</v>
      </c>
      <c r="D390" s="210">
        <v>2102</v>
      </c>
      <c r="E390" s="210"/>
      <c r="F390" s="210">
        <v>155</v>
      </c>
      <c r="G390" s="208">
        <f>D390-E390+F390</f>
        <v>2257</v>
      </c>
      <c r="H390" s="223"/>
    </row>
    <row r="391" spans="1:8" ht="40.5" customHeight="1" thickTop="1">
      <c r="A391" s="199">
        <v>5</v>
      </c>
      <c r="B391" s="219">
        <v>3</v>
      </c>
      <c r="C391" s="213" t="s">
        <v>8</v>
      </c>
      <c r="D391" s="214">
        <f>SUM(D386:D390)</f>
        <v>18753</v>
      </c>
      <c r="E391" s="214">
        <f>SUM(E386:E390)</f>
        <v>420</v>
      </c>
      <c r="F391" s="214">
        <f>SUM(F386:F390)</f>
        <v>477</v>
      </c>
      <c r="G391" s="214">
        <f>SUM(G386:G390)</f>
        <v>18810</v>
      </c>
      <c r="H391" s="253"/>
    </row>
    <row r="392" spans="1:7" ht="15" customHeight="1">
      <c r="A392" s="379" t="s">
        <v>0</v>
      </c>
      <c r="B392" s="379"/>
      <c r="C392" s="379"/>
      <c r="D392" s="379"/>
      <c r="E392" s="379"/>
      <c r="F392" s="379"/>
      <c r="G392" s="379"/>
    </row>
    <row r="393" spans="1:7" ht="15" customHeight="1">
      <c r="A393" s="199"/>
      <c r="B393" s="379" t="str">
        <f>B380</f>
        <v>ADMINISTRACIÓN 2012-2015</v>
      </c>
      <c r="C393" s="379"/>
      <c r="D393" s="379"/>
      <c r="E393" s="379"/>
      <c r="F393" s="379"/>
      <c r="G393" s="379"/>
    </row>
    <row r="394" spans="1:7" ht="2.25" customHeight="1">
      <c r="A394" s="199"/>
      <c r="B394" s="200"/>
      <c r="C394" s="201"/>
      <c r="D394" s="201"/>
      <c r="E394" s="201"/>
      <c r="F394" s="201"/>
      <c r="G394" s="201"/>
    </row>
    <row r="395" spans="1:7" ht="15" customHeight="1">
      <c r="A395" s="379" t="str">
        <f>A4</f>
        <v>NOMINA CORRESPONDIENTE A LA SEGUNDA QUINCENA </v>
      </c>
      <c r="B395" s="379"/>
      <c r="C395" s="379"/>
      <c r="D395" s="379"/>
      <c r="E395" s="379"/>
      <c r="F395" s="379"/>
      <c r="G395" s="379"/>
    </row>
    <row r="396" spans="1:7" ht="15" customHeight="1">
      <c r="A396" s="379" t="str">
        <f>A5</f>
        <v>DEL MES DE JULIO 2015.</v>
      </c>
      <c r="B396" s="379"/>
      <c r="C396" s="379"/>
      <c r="D396" s="379"/>
      <c r="E396" s="379"/>
      <c r="F396" s="379"/>
      <c r="G396" s="379"/>
    </row>
    <row r="397" spans="1:7" ht="15" customHeight="1">
      <c r="A397" s="381" t="s">
        <v>160</v>
      </c>
      <c r="B397" s="381"/>
      <c r="C397" s="381"/>
      <c r="D397" s="381"/>
      <c r="E397" s="381"/>
      <c r="F397" s="381"/>
      <c r="G397" s="381"/>
    </row>
    <row r="398" spans="1:8" ht="15" customHeight="1">
      <c r="A398" s="258" t="str">
        <f>A7</f>
        <v>O.G</v>
      </c>
      <c r="B398" s="266" t="str">
        <f>B7</f>
        <v>NOMBRE</v>
      </c>
      <c r="C398" s="258" t="str">
        <f aca="true" t="shared" si="35" ref="C398:H398">C7</f>
        <v>PUESTO</v>
      </c>
      <c r="D398" s="258" t="str">
        <f t="shared" si="35"/>
        <v>SUELDO</v>
      </c>
      <c r="E398" s="258" t="str">
        <f t="shared" si="35"/>
        <v>RETENCION</v>
      </c>
      <c r="F398" s="258" t="str">
        <f t="shared" si="35"/>
        <v>S.E.</v>
      </c>
      <c r="G398" s="269" t="str">
        <f t="shared" si="35"/>
        <v>SUELDO NETO</v>
      </c>
      <c r="H398" s="258" t="str">
        <f t="shared" si="35"/>
        <v>FIRMA</v>
      </c>
    </row>
    <row r="399" spans="1:8" ht="40.5" customHeight="1" thickBot="1">
      <c r="A399" s="205">
        <v>113</v>
      </c>
      <c r="B399" s="217" t="s">
        <v>222</v>
      </c>
      <c r="C399" s="205" t="s">
        <v>10</v>
      </c>
      <c r="D399" s="207">
        <v>5250</v>
      </c>
      <c r="E399" s="208">
        <v>220</v>
      </c>
      <c r="F399" s="208"/>
      <c r="G399" s="208">
        <f>D399-E399+F399</f>
        <v>5030</v>
      </c>
      <c r="H399" s="232"/>
    </row>
    <row r="400" spans="1:15" s="104" customFormat="1" ht="40.5" customHeight="1" thickBot="1">
      <c r="A400" s="259">
        <v>113</v>
      </c>
      <c r="B400" s="233" t="s">
        <v>394</v>
      </c>
      <c r="C400" s="260" t="s">
        <v>395</v>
      </c>
      <c r="D400" s="235">
        <v>3679</v>
      </c>
      <c r="E400" s="237"/>
      <c r="F400" s="237">
        <v>90</v>
      </c>
      <c r="G400" s="208">
        <f>D400-E400+F400</f>
        <v>3769</v>
      </c>
      <c r="H400" s="296"/>
      <c r="I400" s="297"/>
      <c r="J400" s="297"/>
      <c r="K400" s="297"/>
      <c r="L400" s="297"/>
      <c r="M400" s="297"/>
      <c r="N400" s="297"/>
      <c r="O400" s="297"/>
    </row>
    <row r="401" spans="1:15" s="104" customFormat="1" ht="40.5" customHeight="1" thickBot="1">
      <c r="A401" s="259">
        <v>113</v>
      </c>
      <c r="B401" s="369" t="s">
        <v>405</v>
      </c>
      <c r="C401" s="370" t="s">
        <v>406</v>
      </c>
      <c r="D401" s="371">
        <v>1272</v>
      </c>
      <c r="E401" s="372"/>
      <c r="F401" s="372">
        <v>175</v>
      </c>
      <c r="G401" s="208">
        <f>D401-E401+F401</f>
        <v>1447</v>
      </c>
      <c r="H401" s="296"/>
      <c r="I401" s="297"/>
      <c r="J401" s="297"/>
      <c r="K401" s="297"/>
      <c r="L401" s="297"/>
      <c r="M401" s="297"/>
      <c r="N401" s="297"/>
      <c r="O401" s="297"/>
    </row>
    <row r="402" spans="1:8" ht="40.5" customHeight="1" thickBot="1">
      <c r="A402" s="205">
        <v>113</v>
      </c>
      <c r="B402" s="217" t="s">
        <v>265</v>
      </c>
      <c r="C402" s="205" t="s">
        <v>241</v>
      </c>
      <c r="D402" s="207">
        <v>3174</v>
      </c>
      <c r="E402" s="208"/>
      <c r="F402" s="208">
        <v>90</v>
      </c>
      <c r="G402" s="208">
        <f>D402-E402+F402</f>
        <v>3264</v>
      </c>
      <c r="H402" s="268"/>
    </row>
    <row r="403" spans="1:8" ht="40.5" customHeight="1" thickBot="1">
      <c r="A403" s="205">
        <v>113</v>
      </c>
      <c r="B403" s="217" t="s">
        <v>269</v>
      </c>
      <c r="C403" s="205" t="s">
        <v>241</v>
      </c>
      <c r="D403" s="207">
        <v>3502</v>
      </c>
      <c r="E403" s="208"/>
      <c r="F403" s="208">
        <v>90</v>
      </c>
      <c r="G403" s="208">
        <f>D403-E403+F403</f>
        <v>3592</v>
      </c>
      <c r="H403" s="268"/>
    </row>
    <row r="404" spans="1:8" ht="40.5" customHeight="1" thickBot="1">
      <c r="A404" s="205">
        <v>113</v>
      </c>
      <c r="B404" s="217" t="s">
        <v>341</v>
      </c>
      <c r="C404" s="205" t="s">
        <v>241</v>
      </c>
      <c r="D404" s="210">
        <v>3502</v>
      </c>
      <c r="E404" s="210"/>
      <c r="F404" s="210">
        <v>90</v>
      </c>
      <c r="G404" s="208">
        <f>D404-E404+F404</f>
        <v>3592</v>
      </c>
      <c r="H404" s="268"/>
    </row>
    <row r="405" spans="1:8" ht="40.5" customHeight="1" thickTop="1">
      <c r="A405" s="199">
        <v>6</v>
      </c>
      <c r="B405" s="212">
        <v>4</v>
      </c>
      <c r="C405" s="213" t="s">
        <v>8</v>
      </c>
      <c r="D405" s="277">
        <f>SUM(D399:D404)</f>
        <v>20379</v>
      </c>
      <c r="E405" s="277">
        <f>SUM(E399:E404)</f>
        <v>220</v>
      </c>
      <c r="F405" s="277">
        <f>SUM(F399:F404)</f>
        <v>535</v>
      </c>
      <c r="G405" s="277">
        <f>SUM(G399:G404)</f>
        <v>20694</v>
      </c>
      <c r="H405" s="278"/>
    </row>
    <row r="406" spans="1:7" ht="15" customHeight="1">
      <c r="A406" s="379" t="s">
        <v>0</v>
      </c>
      <c r="B406" s="379"/>
      <c r="C406" s="379"/>
      <c r="D406" s="379"/>
      <c r="E406" s="379"/>
      <c r="F406" s="379"/>
      <c r="G406" s="379"/>
    </row>
    <row r="407" spans="1:7" ht="15" customHeight="1">
      <c r="A407" s="199"/>
      <c r="B407" s="379" t="str">
        <f>B393</f>
        <v>ADMINISTRACIÓN 2012-2015</v>
      </c>
      <c r="C407" s="379"/>
      <c r="D407" s="379"/>
      <c r="E407" s="379"/>
      <c r="F407" s="379"/>
      <c r="G407" s="379"/>
    </row>
    <row r="408" spans="1:7" ht="2.25" customHeight="1">
      <c r="A408" s="199"/>
      <c r="B408" s="200"/>
      <c r="C408" s="201"/>
      <c r="D408" s="201"/>
      <c r="E408" s="201"/>
      <c r="F408" s="201"/>
      <c r="G408" s="201"/>
    </row>
    <row r="409" spans="1:7" ht="15" customHeight="1">
      <c r="A409" s="379" t="str">
        <f>A4</f>
        <v>NOMINA CORRESPONDIENTE A LA SEGUNDA QUINCENA </v>
      </c>
      <c r="B409" s="379"/>
      <c r="C409" s="379"/>
      <c r="D409" s="379"/>
      <c r="E409" s="379"/>
      <c r="F409" s="379"/>
      <c r="G409" s="379"/>
    </row>
    <row r="410" spans="1:7" ht="15" customHeight="1">
      <c r="A410" s="379" t="str">
        <f>A5</f>
        <v>DEL MES DE JULIO 2015.</v>
      </c>
      <c r="B410" s="379"/>
      <c r="C410" s="379"/>
      <c r="D410" s="379"/>
      <c r="E410" s="379"/>
      <c r="F410" s="379"/>
      <c r="G410" s="379"/>
    </row>
    <row r="411" spans="1:7" ht="15" customHeight="1">
      <c r="A411" s="384" t="s">
        <v>161</v>
      </c>
      <c r="B411" s="384"/>
      <c r="C411" s="384"/>
      <c r="D411" s="384"/>
      <c r="E411" s="384"/>
      <c r="F411" s="384"/>
      <c r="G411" s="384"/>
    </row>
    <row r="412" spans="1:8" ht="15" customHeight="1">
      <c r="A412" s="258" t="str">
        <f>A7</f>
        <v>O.G</v>
      </c>
      <c r="B412" s="266" t="str">
        <f>B7</f>
        <v>NOMBRE</v>
      </c>
      <c r="C412" s="258" t="str">
        <f aca="true" t="shared" si="36" ref="C412:H412">C7</f>
        <v>PUESTO</v>
      </c>
      <c r="D412" s="258" t="str">
        <f t="shared" si="36"/>
        <v>SUELDO</v>
      </c>
      <c r="E412" s="258" t="str">
        <f t="shared" si="36"/>
        <v>RETENCION</v>
      </c>
      <c r="F412" s="258" t="str">
        <f t="shared" si="36"/>
        <v>S.E.</v>
      </c>
      <c r="G412" s="258" t="str">
        <f t="shared" si="36"/>
        <v>SUELDO NETO</v>
      </c>
      <c r="H412" s="258" t="str">
        <f t="shared" si="36"/>
        <v>FIRMA</v>
      </c>
    </row>
    <row r="413" spans="1:8" ht="40.5" customHeight="1" thickBot="1">
      <c r="A413" s="205">
        <v>113</v>
      </c>
      <c r="B413" s="217" t="s">
        <v>239</v>
      </c>
      <c r="C413" s="218" t="s">
        <v>140</v>
      </c>
      <c r="D413" s="207">
        <v>4945</v>
      </c>
      <c r="E413" s="208">
        <v>210</v>
      </c>
      <c r="F413" s="208"/>
      <c r="G413" s="208">
        <f>D413-E413+F413</f>
        <v>4735</v>
      </c>
      <c r="H413" s="232"/>
    </row>
    <row r="414" spans="1:8" ht="40.5" customHeight="1" thickBot="1">
      <c r="A414" s="205">
        <v>113</v>
      </c>
      <c r="B414" s="217" t="s">
        <v>162</v>
      </c>
      <c r="C414" s="218" t="s">
        <v>163</v>
      </c>
      <c r="D414" s="207">
        <v>4537</v>
      </c>
      <c r="E414" s="208">
        <v>175</v>
      </c>
      <c r="F414" s="208"/>
      <c r="G414" s="208">
        <f aca="true" t="shared" si="37" ref="G414:G426">D414-E414+F414</f>
        <v>4362</v>
      </c>
      <c r="H414" s="232"/>
    </row>
    <row r="415" spans="1:8" ht="40.5" customHeight="1" thickBot="1">
      <c r="A415" s="205">
        <v>113</v>
      </c>
      <c r="B415" s="217" t="s">
        <v>164</v>
      </c>
      <c r="C415" s="218" t="s">
        <v>165</v>
      </c>
      <c r="D415" s="207">
        <v>2966</v>
      </c>
      <c r="E415" s="208"/>
      <c r="F415" s="208">
        <v>111</v>
      </c>
      <c r="G415" s="208">
        <f t="shared" si="37"/>
        <v>3077</v>
      </c>
      <c r="H415" s="268"/>
    </row>
    <row r="416" spans="1:8" ht="40.5" customHeight="1" thickBot="1">
      <c r="A416" s="205">
        <v>113</v>
      </c>
      <c r="B416" s="231" t="s">
        <v>267</v>
      </c>
      <c r="C416" s="287" t="s">
        <v>45</v>
      </c>
      <c r="D416" s="207">
        <v>1342</v>
      </c>
      <c r="E416" s="207"/>
      <c r="F416" s="207">
        <v>175</v>
      </c>
      <c r="G416" s="208">
        <f t="shared" si="37"/>
        <v>1517</v>
      </c>
      <c r="H416" s="268"/>
    </row>
    <row r="417" spans="1:8" ht="40.5" customHeight="1" thickBot="1">
      <c r="A417" s="205">
        <v>113</v>
      </c>
      <c r="B417" s="217" t="s">
        <v>166</v>
      </c>
      <c r="C417" s="218" t="s">
        <v>113</v>
      </c>
      <c r="D417" s="207">
        <v>2620</v>
      </c>
      <c r="E417" s="208"/>
      <c r="F417" s="208">
        <v>129</v>
      </c>
      <c r="G417" s="208">
        <f t="shared" si="37"/>
        <v>2749</v>
      </c>
      <c r="H417" s="268"/>
    </row>
    <row r="418" spans="1:8" ht="40.5" customHeight="1" thickBot="1">
      <c r="A418" s="205">
        <v>113</v>
      </c>
      <c r="B418" s="217" t="s">
        <v>167</v>
      </c>
      <c r="C418" s="218" t="s">
        <v>113</v>
      </c>
      <c r="D418" s="207">
        <v>2620</v>
      </c>
      <c r="E418" s="208"/>
      <c r="F418" s="208">
        <v>129</v>
      </c>
      <c r="G418" s="208">
        <f t="shared" si="37"/>
        <v>2749</v>
      </c>
      <c r="H418" s="268"/>
    </row>
    <row r="419" spans="1:15" s="104" customFormat="1" ht="40.5" customHeight="1" thickBot="1">
      <c r="A419" s="259">
        <v>113</v>
      </c>
      <c r="B419" s="233" t="s">
        <v>168</v>
      </c>
      <c r="C419" s="260" t="s">
        <v>113</v>
      </c>
      <c r="D419" s="235">
        <v>2620</v>
      </c>
      <c r="E419" s="235"/>
      <c r="F419" s="235">
        <v>129</v>
      </c>
      <c r="G419" s="208">
        <f t="shared" si="37"/>
        <v>2749</v>
      </c>
      <c r="H419" s="303"/>
      <c r="I419" s="297"/>
      <c r="J419" s="297"/>
      <c r="K419" s="297"/>
      <c r="L419" s="297"/>
      <c r="M419" s="297"/>
      <c r="N419" s="297"/>
      <c r="O419" s="297"/>
    </row>
    <row r="420" spans="1:8" ht="40.5" customHeight="1" thickBot="1">
      <c r="A420" s="205">
        <v>113</v>
      </c>
      <c r="B420" s="217" t="s">
        <v>169</v>
      </c>
      <c r="C420" s="218" t="s">
        <v>170</v>
      </c>
      <c r="D420" s="207">
        <v>3006</v>
      </c>
      <c r="E420" s="208"/>
      <c r="F420" s="208">
        <v>111</v>
      </c>
      <c r="G420" s="208">
        <f t="shared" si="37"/>
        <v>3117</v>
      </c>
      <c r="H420" s="268"/>
    </row>
    <row r="421" spans="1:8" ht="40.5" customHeight="1" thickBot="1">
      <c r="A421" s="205">
        <v>113</v>
      </c>
      <c r="B421" s="231" t="s">
        <v>311</v>
      </c>
      <c r="C421" s="287" t="s">
        <v>127</v>
      </c>
      <c r="D421" s="207">
        <v>2527</v>
      </c>
      <c r="E421" s="207"/>
      <c r="F421" s="207">
        <v>129</v>
      </c>
      <c r="G421" s="208">
        <f t="shared" si="37"/>
        <v>2656</v>
      </c>
      <c r="H421" s="268"/>
    </row>
    <row r="422" spans="1:15" s="104" customFormat="1" ht="40.5" customHeight="1" thickBot="1">
      <c r="A422" s="259">
        <v>113</v>
      </c>
      <c r="B422" s="295" t="s">
        <v>398</v>
      </c>
      <c r="C422" s="353" t="s">
        <v>90</v>
      </c>
      <c r="D422" s="235">
        <f>2966</f>
        <v>2966</v>
      </c>
      <c r="E422" s="235"/>
      <c r="F422" s="235">
        <f>111</f>
        <v>111</v>
      </c>
      <c r="G422" s="208">
        <f t="shared" si="37"/>
        <v>3077</v>
      </c>
      <c r="H422" s="303"/>
      <c r="I422" s="297"/>
      <c r="J422" s="297"/>
      <c r="K422" s="297"/>
      <c r="L422" s="297"/>
      <c r="M422" s="297"/>
      <c r="N422" s="297"/>
      <c r="O422" s="297"/>
    </row>
    <row r="423" spans="1:8" ht="40.5" customHeight="1" thickBot="1">
      <c r="A423" s="205">
        <v>113</v>
      </c>
      <c r="B423" s="217" t="s">
        <v>171</v>
      </c>
      <c r="C423" s="218" t="s">
        <v>172</v>
      </c>
      <c r="D423" s="207">
        <v>3006</v>
      </c>
      <c r="E423" s="208"/>
      <c r="F423" s="208">
        <v>111</v>
      </c>
      <c r="G423" s="208">
        <f t="shared" si="37"/>
        <v>3117</v>
      </c>
      <c r="H423" s="232"/>
    </row>
    <row r="424" spans="1:8" ht="40.5" customHeight="1" thickBot="1">
      <c r="A424" s="205">
        <v>113</v>
      </c>
      <c r="B424" s="231" t="s">
        <v>275</v>
      </c>
      <c r="C424" s="287" t="s">
        <v>173</v>
      </c>
      <c r="D424" s="207">
        <v>1553</v>
      </c>
      <c r="E424" s="207"/>
      <c r="F424" s="207">
        <v>175</v>
      </c>
      <c r="G424" s="208">
        <f t="shared" si="37"/>
        <v>1728</v>
      </c>
      <c r="H424" s="268"/>
    </row>
    <row r="425" spans="1:8" ht="40.5" customHeight="1" thickBot="1">
      <c r="A425" s="205">
        <v>113</v>
      </c>
      <c r="B425" s="217" t="s">
        <v>276</v>
      </c>
      <c r="C425" s="218" t="s">
        <v>175</v>
      </c>
      <c r="D425" s="207">
        <v>1727</v>
      </c>
      <c r="E425" s="208"/>
      <c r="F425" s="208">
        <v>158</v>
      </c>
      <c r="G425" s="208">
        <f t="shared" si="37"/>
        <v>1885</v>
      </c>
      <c r="H425" s="268"/>
    </row>
    <row r="426" spans="1:8" ht="40.5" customHeight="1" thickBot="1">
      <c r="A426" s="205">
        <v>113</v>
      </c>
      <c r="B426" s="217" t="s">
        <v>268</v>
      </c>
      <c r="C426" s="218" t="s">
        <v>96</v>
      </c>
      <c r="D426" s="210">
        <v>2462</v>
      </c>
      <c r="E426" s="210"/>
      <c r="F426" s="210">
        <v>142</v>
      </c>
      <c r="G426" s="208">
        <f t="shared" si="37"/>
        <v>2604</v>
      </c>
      <c r="H426" s="268"/>
    </row>
    <row r="427" spans="1:8" ht="15" customHeight="1" thickTop="1">
      <c r="A427" s="199"/>
      <c r="B427" s="219"/>
      <c r="C427" s="213" t="s">
        <v>8</v>
      </c>
      <c r="D427" s="214">
        <f>SUM(D413:D426)</f>
        <v>38897</v>
      </c>
      <c r="E427" s="214">
        <f>SUM(E413:E426)</f>
        <v>385</v>
      </c>
      <c r="F427" s="214">
        <f>SUM(F413:F426)</f>
        <v>1610</v>
      </c>
      <c r="G427" s="214">
        <f>SUM(G413:G426)</f>
        <v>40122</v>
      </c>
      <c r="H427" s="304"/>
    </row>
    <row r="428" spans="1:8" ht="15" customHeight="1">
      <c r="A428" s="199">
        <v>14</v>
      </c>
      <c r="B428" s="219">
        <v>13</v>
      </c>
      <c r="C428" s="213"/>
      <c r="D428" s="214"/>
      <c r="E428" s="214"/>
      <c r="F428" s="214"/>
      <c r="G428" s="214"/>
      <c r="H428" s="304"/>
    </row>
    <row r="429" spans="1:7" ht="15" customHeight="1">
      <c r="A429" s="386"/>
      <c r="B429" s="386"/>
      <c r="C429" s="386"/>
      <c r="D429" s="386"/>
      <c r="E429" s="386"/>
      <c r="F429" s="386"/>
      <c r="G429" s="386"/>
    </row>
    <row r="430" spans="1:7" ht="15" customHeight="1">
      <c r="A430" s="386" t="str">
        <f>A1</f>
        <v>H. AYUNTAMIENTO DE AYOTLÁN, JALISCO</v>
      </c>
      <c r="B430" s="386"/>
      <c r="C430" s="386"/>
      <c r="D430" s="386"/>
      <c r="E430" s="386"/>
      <c r="F430" s="386"/>
      <c r="G430" s="386"/>
    </row>
    <row r="431" spans="1:7" ht="15" customHeight="1">
      <c r="A431" s="386" t="str">
        <f>B407</f>
        <v>ADMINISTRACIÓN 2012-2015</v>
      </c>
      <c r="B431" s="386"/>
      <c r="C431" s="386"/>
      <c r="D431" s="386"/>
      <c r="E431" s="386"/>
      <c r="F431" s="386"/>
      <c r="G431" s="386"/>
    </row>
    <row r="432" spans="1:7" ht="15" customHeight="1">
      <c r="A432" s="385" t="str">
        <f>A4</f>
        <v>NOMINA CORRESPONDIENTE A LA SEGUNDA QUINCENA </v>
      </c>
      <c r="B432" s="385"/>
      <c r="C432" s="385"/>
      <c r="D432" s="385"/>
      <c r="E432" s="385"/>
      <c r="F432" s="385"/>
      <c r="G432" s="385"/>
    </row>
    <row r="433" spans="1:7" ht="15" customHeight="1">
      <c r="A433" s="379" t="str">
        <f>A410</f>
        <v>DEL MES DE JULIO 2015.</v>
      </c>
      <c r="B433" s="379"/>
      <c r="C433" s="379"/>
      <c r="D433" s="379"/>
      <c r="E433" s="379"/>
      <c r="F433" s="379"/>
      <c r="G433" s="379"/>
    </row>
    <row r="434" spans="1:7" ht="15" customHeight="1">
      <c r="A434" s="381" t="s">
        <v>203</v>
      </c>
      <c r="B434" s="381"/>
      <c r="C434" s="381"/>
      <c r="D434" s="381"/>
      <c r="E434" s="381"/>
      <c r="F434" s="381"/>
      <c r="G434" s="381"/>
    </row>
    <row r="435" spans="1:8" ht="15" customHeight="1">
      <c r="A435" s="204" t="s">
        <v>33</v>
      </c>
      <c r="B435" s="204" t="s">
        <v>1</v>
      </c>
      <c r="C435" s="204" t="str">
        <f aca="true" t="shared" si="38" ref="C435:H435">C7</f>
        <v>PUESTO</v>
      </c>
      <c r="D435" s="204" t="str">
        <f t="shared" si="38"/>
        <v>SUELDO</v>
      </c>
      <c r="E435" s="204" t="str">
        <f t="shared" si="38"/>
        <v>RETENCION</v>
      </c>
      <c r="F435" s="204" t="str">
        <f t="shared" si="38"/>
        <v>S.E.</v>
      </c>
      <c r="G435" s="204" t="str">
        <f t="shared" si="38"/>
        <v>SUELDO NETO</v>
      </c>
      <c r="H435" s="204" t="str">
        <f t="shared" si="38"/>
        <v>FIRMA</v>
      </c>
    </row>
    <row r="436" spans="1:8" ht="40.5" customHeight="1" thickBot="1">
      <c r="A436" s="205">
        <v>113</v>
      </c>
      <c r="B436" s="225" t="s">
        <v>266</v>
      </c>
      <c r="C436" s="225" t="s">
        <v>200</v>
      </c>
      <c r="D436" s="305">
        <v>2794</v>
      </c>
      <c r="E436" s="277"/>
      <c r="F436" s="227">
        <v>129</v>
      </c>
      <c r="G436" s="207">
        <f>D436-E436+F436</f>
        <v>2923</v>
      </c>
      <c r="H436" s="256"/>
    </row>
    <row r="437" spans="1:8" ht="40.5" customHeight="1" thickBot="1">
      <c r="A437" s="205">
        <v>113</v>
      </c>
      <c r="B437" s="225" t="s">
        <v>270</v>
      </c>
      <c r="C437" s="225" t="s">
        <v>106</v>
      </c>
      <c r="D437" s="207">
        <v>2156</v>
      </c>
      <c r="E437" s="207"/>
      <c r="F437" s="207">
        <v>155</v>
      </c>
      <c r="G437" s="207">
        <f>D437-E437+F437</f>
        <v>2311</v>
      </c>
      <c r="H437" s="256"/>
    </row>
    <row r="438" spans="1:8" ht="40.5" customHeight="1" thickBot="1">
      <c r="A438" s="205">
        <v>113</v>
      </c>
      <c r="B438" s="225" t="s">
        <v>271</v>
      </c>
      <c r="C438" s="225" t="s">
        <v>45</v>
      </c>
      <c r="D438" s="306">
        <v>2156</v>
      </c>
      <c r="E438" s="271"/>
      <c r="F438" s="307">
        <v>155</v>
      </c>
      <c r="G438" s="207">
        <f>D438-E438+F438</f>
        <v>2311</v>
      </c>
      <c r="H438" s="308"/>
    </row>
    <row r="439" spans="1:8" ht="41.25" customHeight="1" thickTop="1">
      <c r="A439" s="199">
        <v>3</v>
      </c>
      <c r="B439" s="219">
        <v>2</v>
      </c>
      <c r="C439" s="213" t="s">
        <v>8</v>
      </c>
      <c r="D439" s="214">
        <f>SUM(D436:D438)</f>
        <v>7106</v>
      </c>
      <c r="E439" s="214">
        <f>SUM(E436:E438)</f>
        <v>0</v>
      </c>
      <c r="F439" s="214">
        <f>SUM(F436:F438)</f>
        <v>439</v>
      </c>
      <c r="G439" s="214">
        <f>SUM(G436:G438)</f>
        <v>7545</v>
      </c>
      <c r="H439" s="304"/>
    </row>
    <row r="440" spans="1:7" ht="15" customHeight="1">
      <c r="A440" s="379" t="s">
        <v>0</v>
      </c>
      <c r="B440" s="379"/>
      <c r="C440" s="379"/>
      <c r="D440" s="379"/>
      <c r="E440" s="379"/>
      <c r="F440" s="379"/>
      <c r="G440" s="379"/>
    </row>
    <row r="441" spans="1:7" ht="15" customHeight="1">
      <c r="A441" s="199"/>
      <c r="B441" s="379" t="str">
        <f>A431</f>
        <v>ADMINISTRACIÓN 2012-2015</v>
      </c>
      <c r="C441" s="379"/>
      <c r="D441" s="379"/>
      <c r="E441" s="379"/>
      <c r="F441" s="379"/>
      <c r="G441" s="379"/>
    </row>
    <row r="442" spans="1:7" ht="2.25" customHeight="1">
      <c r="A442" s="199"/>
      <c r="B442" s="200"/>
      <c r="C442" s="201"/>
      <c r="D442" s="201"/>
      <c r="E442" s="201"/>
      <c r="F442" s="201"/>
      <c r="G442" s="201"/>
    </row>
    <row r="443" spans="1:7" ht="15" customHeight="1">
      <c r="A443" s="379" t="str">
        <f>A4</f>
        <v>NOMINA CORRESPONDIENTE A LA SEGUNDA QUINCENA </v>
      </c>
      <c r="B443" s="379"/>
      <c r="C443" s="379"/>
      <c r="D443" s="379"/>
      <c r="E443" s="379"/>
      <c r="F443" s="379"/>
      <c r="G443" s="379"/>
    </row>
    <row r="444" spans="1:7" ht="15" customHeight="1">
      <c r="A444" s="379" t="str">
        <f>A5</f>
        <v>DEL MES DE JULIO 2015.</v>
      </c>
      <c r="B444" s="379"/>
      <c r="C444" s="379"/>
      <c r="D444" s="379"/>
      <c r="E444" s="379"/>
      <c r="F444" s="379"/>
      <c r="G444" s="379"/>
    </row>
    <row r="445" spans="1:7" ht="15" customHeight="1">
      <c r="A445" s="381" t="s">
        <v>176</v>
      </c>
      <c r="B445" s="381"/>
      <c r="C445" s="381"/>
      <c r="D445" s="381"/>
      <c r="E445" s="381"/>
      <c r="F445" s="381"/>
      <c r="G445" s="381"/>
    </row>
    <row r="446" spans="1:8" ht="15" customHeight="1">
      <c r="A446" s="204" t="str">
        <f>A7</f>
        <v>O.G</v>
      </c>
      <c r="B446" s="216" t="str">
        <f>B7</f>
        <v>NOMBRE</v>
      </c>
      <c r="C446" s="204" t="str">
        <f aca="true" t="shared" si="39" ref="C446:H446">C7</f>
        <v>PUESTO</v>
      </c>
      <c r="D446" s="204" t="str">
        <f t="shared" si="39"/>
        <v>SUELDO</v>
      </c>
      <c r="E446" s="204" t="str">
        <f t="shared" si="39"/>
        <v>RETENCION</v>
      </c>
      <c r="F446" s="204" t="str">
        <f t="shared" si="39"/>
        <v>S.E.</v>
      </c>
      <c r="G446" s="255" t="str">
        <f t="shared" si="39"/>
        <v>SUELDO NETO</v>
      </c>
      <c r="H446" s="204" t="str">
        <f t="shared" si="39"/>
        <v>FIRMA</v>
      </c>
    </row>
    <row r="447" spans="1:8" ht="40.5" customHeight="1" thickBot="1">
      <c r="A447" s="205">
        <v>113</v>
      </c>
      <c r="B447" s="217" t="s">
        <v>223</v>
      </c>
      <c r="C447" s="218" t="s">
        <v>61</v>
      </c>
      <c r="D447" s="207">
        <v>6064</v>
      </c>
      <c r="E447" s="207">
        <v>350</v>
      </c>
      <c r="F447" s="207"/>
      <c r="G447" s="207">
        <f>D447-E447+F447</f>
        <v>5714</v>
      </c>
      <c r="H447" s="232"/>
    </row>
    <row r="448" spans="1:8" ht="40.5" customHeight="1" thickBot="1">
      <c r="A448" s="205">
        <v>113</v>
      </c>
      <c r="B448" s="217" t="s">
        <v>177</v>
      </c>
      <c r="C448" s="208" t="s">
        <v>53</v>
      </c>
      <c r="D448" s="207">
        <v>4684</v>
      </c>
      <c r="E448" s="208">
        <v>175</v>
      </c>
      <c r="F448" s="208"/>
      <c r="G448" s="207">
        <f aca="true" t="shared" si="40" ref="G448:G456">D448-E448+F448</f>
        <v>4509</v>
      </c>
      <c r="H448" s="232"/>
    </row>
    <row r="449" spans="1:8" ht="40.5" customHeight="1" thickBot="1">
      <c r="A449" s="205">
        <v>113</v>
      </c>
      <c r="B449" s="217" t="s">
        <v>178</v>
      </c>
      <c r="C449" s="208" t="s">
        <v>53</v>
      </c>
      <c r="D449" s="207">
        <v>4450</v>
      </c>
      <c r="E449" s="208">
        <v>175</v>
      </c>
      <c r="F449" s="208"/>
      <c r="G449" s="207">
        <f t="shared" si="40"/>
        <v>4275</v>
      </c>
      <c r="H449" s="232"/>
    </row>
    <row r="450" spans="1:8" ht="40.5" customHeight="1" thickBot="1">
      <c r="A450" s="205">
        <v>113</v>
      </c>
      <c r="B450" s="217" t="s">
        <v>180</v>
      </c>
      <c r="C450" s="205" t="s">
        <v>53</v>
      </c>
      <c r="D450" s="207">
        <v>4862</v>
      </c>
      <c r="E450" s="207">
        <v>210</v>
      </c>
      <c r="F450" s="207"/>
      <c r="G450" s="207">
        <f t="shared" si="40"/>
        <v>4652</v>
      </c>
      <c r="H450" s="232"/>
    </row>
    <row r="451" spans="1:8" ht="40.5" customHeight="1" thickBot="1">
      <c r="A451" s="205">
        <v>113</v>
      </c>
      <c r="B451" s="217" t="s">
        <v>181</v>
      </c>
      <c r="C451" s="208" t="s">
        <v>53</v>
      </c>
      <c r="D451" s="207">
        <v>5334</v>
      </c>
      <c r="E451" s="208">
        <v>210</v>
      </c>
      <c r="F451" s="208"/>
      <c r="G451" s="207">
        <f t="shared" si="40"/>
        <v>5124</v>
      </c>
      <c r="H451" s="232"/>
    </row>
    <row r="452" spans="1:8" ht="40.5" customHeight="1" thickBot="1">
      <c r="A452" s="205">
        <v>113</v>
      </c>
      <c r="B452" s="217" t="s">
        <v>182</v>
      </c>
      <c r="C452" s="208" t="s">
        <v>183</v>
      </c>
      <c r="D452" s="207">
        <v>5334</v>
      </c>
      <c r="E452" s="208">
        <v>210</v>
      </c>
      <c r="F452" s="208"/>
      <c r="G452" s="207">
        <f t="shared" si="40"/>
        <v>5124</v>
      </c>
      <c r="H452" s="232"/>
    </row>
    <row r="453" spans="1:8" ht="40.5" customHeight="1" thickBot="1">
      <c r="A453" s="205">
        <v>113</v>
      </c>
      <c r="B453" s="217" t="s">
        <v>184</v>
      </c>
      <c r="C453" s="208" t="s">
        <v>183</v>
      </c>
      <c r="D453" s="207">
        <v>5334</v>
      </c>
      <c r="E453" s="208">
        <v>210</v>
      </c>
      <c r="F453" s="208"/>
      <c r="G453" s="207">
        <f t="shared" si="40"/>
        <v>5124</v>
      </c>
      <c r="H453" s="232"/>
    </row>
    <row r="454" spans="1:8" ht="40.5" customHeight="1" thickBot="1">
      <c r="A454" s="205">
        <v>113</v>
      </c>
      <c r="B454" s="217" t="s">
        <v>185</v>
      </c>
      <c r="C454" s="208" t="s">
        <v>186</v>
      </c>
      <c r="D454" s="207">
        <v>4756</v>
      </c>
      <c r="E454" s="208">
        <v>175</v>
      </c>
      <c r="F454" s="208"/>
      <c r="G454" s="207">
        <f t="shared" si="40"/>
        <v>4581</v>
      </c>
      <c r="H454" s="232"/>
    </row>
    <row r="455" spans="1:8" ht="40.5" customHeight="1" thickBot="1">
      <c r="A455" s="205">
        <v>113</v>
      </c>
      <c r="B455" s="217" t="s">
        <v>187</v>
      </c>
      <c r="C455" s="208" t="s">
        <v>53</v>
      </c>
      <c r="D455" s="207">
        <v>4684</v>
      </c>
      <c r="E455" s="207">
        <v>175</v>
      </c>
      <c r="F455" s="277"/>
      <c r="G455" s="207">
        <f t="shared" si="40"/>
        <v>4509</v>
      </c>
      <c r="H455" s="232"/>
    </row>
    <row r="456" spans="1:8" ht="40.5" customHeight="1" thickBot="1">
      <c r="A456" s="205">
        <v>113</v>
      </c>
      <c r="B456" s="217" t="s">
        <v>197</v>
      </c>
      <c r="C456" s="208" t="s">
        <v>53</v>
      </c>
      <c r="D456" s="210">
        <v>3561</v>
      </c>
      <c r="E456" s="210">
        <v>95</v>
      </c>
      <c r="F456" s="271"/>
      <c r="G456" s="207">
        <f t="shared" si="40"/>
        <v>3466</v>
      </c>
      <c r="H456" s="242"/>
    </row>
    <row r="457" spans="1:8" ht="39.75" customHeight="1" thickTop="1">
      <c r="A457" s="199"/>
      <c r="B457" s="309"/>
      <c r="C457" s="213" t="s">
        <v>8</v>
      </c>
      <c r="D457" s="277">
        <f>SUM(D447:D456)</f>
        <v>49063</v>
      </c>
      <c r="E457" s="277">
        <f>SUM(E447:E456)</f>
        <v>1985</v>
      </c>
      <c r="F457" s="277">
        <f>SUM(F447:F456)</f>
        <v>0</v>
      </c>
      <c r="G457" s="277">
        <f>SUM(G447:G456)</f>
        <v>47078</v>
      </c>
      <c r="H457" s="1"/>
    </row>
    <row r="458" spans="1:7" ht="39.75" customHeight="1">
      <c r="A458" s="199">
        <v>10</v>
      </c>
      <c r="B458" s="309">
        <v>10</v>
      </c>
      <c r="C458" s="277"/>
      <c r="D458" s="277"/>
      <c r="E458" s="277"/>
      <c r="F458" s="277"/>
      <c r="G458" s="1"/>
    </row>
    <row r="459" spans="1:7" ht="39.75" customHeight="1">
      <c r="A459" s="199"/>
      <c r="B459" s="309"/>
      <c r="C459" s="277"/>
      <c r="D459" s="277"/>
      <c r="E459" s="277"/>
      <c r="F459" s="277"/>
      <c r="G459" s="1"/>
    </row>
    <row r="460" spans="1:8" ht="15" customHeight="1">
      <c r="A460" s="382"/>
      <c r="B460" s="382"/>
      <c r="C460" s="382"/>
      <c r="D460" s="382"/>
      <c r="E460" s="382"/>
      <c r="F460" s="382"/>
      <c r="G460" s="382"/>
      <c r="H460" s="382"/>
    </row>
    <row r="461" spans="1:8" ht="15" customHeight="1">
      <c r="A461" s="382"/>
      <c r="B461" s="382"/>
      <c r="C461" s="382"/>
      <c r="D461" s="382"/>
      <c r="E461" s="382"/>
      <c r="F461" s="382"/>
      <c r="G461" s="382"/>
      <c r="H461" s="382"/>
    </row>
    <row r="462" spans="1:8" ht="15" customHeight="1">
      <c r="A462" s="379" t="str">
        <f>A440</f>
        <v>H. AYUNTAMIENTO DE AYOTLÁN, JALISCO</v>
      </c>
      <c r="B462" s="379"/>
      <c r="C462" s="379"/>
      <c r="D462" s="379"/>
      <c r="E462" s="379"/>
      <c r="F462" s="379"/>
      <c r="G462" s="379"/>
      <c r="H462" s="379"/>
    </row>
    <row r="463" spans="1:8" ht="15" customHeight="1">
      <c r="A463" s="379" t="str">
        <f>B441</f>
        <v>ADMINISTRACIÓN 2012-2015</v>
      </c>
      <c r="B463" s="379"/>
      <c r="C463" s="379"/>
      <c r="D463" s="379"/>
      <c r="E463" s="379"/>
      <c r="F463" s="379"/>
      <c r="G463" s="379"/>
      <c r="H463" s="379"/>
    </row>
    <row r="464" spans="1:8" ht="15" customHeight="1">
      <c r="A464" s="379" t="s">
        <v>407</v>
      </c>
      <c r="B464" s="382"/>
      <c r="C464" s="382"/>
      <c r="D464" s="382"/>
      <c r="E464" s="382"/>
      <c r="F464" s="382"/>
      <c r="G464" s="382"/>
      <c r="H464" s="382"/>
    </row>
    <row r="465" spans="1:8" ht="15" customHeight="1">
      <c r="A465" s="379" t="s">
        <v>408</v>
      </c>
      <c r="B465" s="382"/>
      <c r="C465" s="382"/>
      <c r="D465" s="382"/>
      <c r="E465" s="382"/>
      <c r="F465" s="382"/>
      <c r="G465" s="382"/>
      <c r="H465" s="382"/>
    </row>
    <row r="466" spans="1:8" ht="15" customHeight="1">
      <c r="A466" s="381" t="s">
        <v>409</v>
      </c>
      <c r="B466" s="381"/>
      <c r="C466" s="381"/>
      <c r="D466" s="381"/>
      <c r="E466" s="381"/>
      <c r="F466" s="381"/>
      <c r="G466" s="381"/>
      <c r="H466" s="381"/>
    </row>
    <row r="467" spans="1:8" ht="15" customHeight="1">
      <c r="A467" s="1" t="str">
        <f aca="true" t="shared" si="41" ref="A467:H467">A446</f>
        <v>O.G</v>
      </c>
      <c r="B467" s="1" t="str">
        <f t="shared" si="41"/>
        <v>NOMBRE</v>
      </c>
      <c r="C467" s="1" t="str">
        <f t="shared" si="41"/>
        <v>PUESTO</v>
      </c>
      <c r="D467" s="1" t="str">
        <f t="shared" si="41"/>
        <v>SUELDO</v>
      </c>
      <c r="E467" s="1" t="str">
        <f t="shared" si="41"/>
        <v>RETENCION</v>
      </c>
      <c r="F467" s="1" t="str">
        <f t="shared" si="41"/>
        <v>S.E.</v>
      </c>
      <c r="G467" s="1" t="str">
        <f t="shared" si="41"/>
        <v>SUELDO NETO</v>
      </c>
      <c r="H467" s="1" t="str">
        <f t="shared" si="41"/>
        <v>FIRMA</v>
      </c>
    </row>
    <row r="468" spans="1:15" s="449" customFormat="1" ht="39.75" customHeight="1" thickBot="1">
      <c r="A468" s="259">
        <v>113</v>
      </c>
      <c r="B468" s="233" t="s">
        <v>180</v>
      </c>
      <c r="C468" s="259" t="s">
        <v>53</v>
      </c>
      <c r="D468" s="235">
        <v>500</v>
      </c>
      <c r="E468" s="235"/>
      <c r="F468" s="235"/>
      <c r="G468" s="235">
        <f>D468-E468+F468</f>
        <v>500</v>
      </c>
      <c r="H468" s="447"/>
      <c r="I468" s="448"/>
      <c r="J468" s="448"/>
      <c r="K468" s="448"/>
      <c r="L468" s="448"/>
      <c r="M468" s="448"/>
      <c r="N468" s="448"/>
      <c r="O468" s="448"/>
    </row>
    <row r="469" spans="1:8" ht="39.75" customHeight="1" thickBot="1">
      <c r="A469" s="259">
        <v>113</v>
      </c>
      <c r="B469" s="233" t="s">
        <v>177</v>
      </c>
      <c r="C469" s="237" t="s">
        <v>53</v>
      </c>
      <c r="D469" s="235">
        <v>500</v>
      </c>
      <c r="E469" s="237"/>
      <c r="F469" s="237"/>
      <c r="G469" s="235">
        <f>D469-E469+F469</f>
        <v>500</v>
      </c>
      <c r="H469" s="439"/>
    </row>
    <row r="470" spans="1:8" ht="39.75" customHeight="1" thickBot="1">
      <c r="A470" s="259">
        <v>113</v>
      </c>
      <c r="B470" s="233" t="s">
        <v>184</v>
      </c>
      <c r="C470" s="237" t="s">
        <v>183</v>
      </c>
      <c r="D470" s="288">
        <v>500</v>
      </c>
      <c r="E470" s="288"/>
      <c r="F470" s="288"/>
      <c r="G470" s="235">
        <f>D470-E470+F470</f>
        <v>500</v>
      </c>
      <c r="H470" s="439"/>
    </row>
    <row r="471" spans="1:8" ht="39.75" customHeight="1" thickTop="1">
      <c r="A471" s="205"/>
      <c r="B471" s="217"/>
      <c r="C471" s="214" t="s">
        <v>8</v>
      </c>
      <c r="D471" s="277">
        <f>SUM(D468:D470)</f>
        <v>1500</v>
      </c>
      <c r="E471" s="277">
        <f>SUM(E468:E470)</f>
        <v>0</v>
      </c>
      <c r="F471" s="277">
        <f>SUM(F468:F470)</f>
        <v>0</v>
      </c>
      <c r="G471" s="277">
        <f>SUM(G468:G470)</f>
        <v>1500</v>
      </c>
      <c r="H471" s="374"/>
    </row>
    <row r="472" spans="1:8" ht="39.75" customHeight="1">
      <c r="A472" s="205"/>
      <c r="B472" s="217"/>
      <c r="C472" s="208"/>
      <c r="D472" s="207"/>
      <c r="E472" s="208"/>
      <c r="F472" s="208"/>
      <c r="G472" s="207"/>
      <c r="H472" s="374"/>
    </row>
    <row r="473" spans="1:8" ht="15" customHeight="1">
      <c r="A473" s="205"/>
      <c r="B473" s="217"/>
      <c r="C473" s="208"/>
      <c r="D473" s="207"/>
      <c r="E473" s="208"/>
      <c r="F473" s="208"/>
      <c r="G473" s="207"/>
      <c r="H473" s="374"/>
    </row>
    <row r="474" spans="1:8" ht="15" customHeight="1">
      <c r="A474" s="378"/>
      <c r="B474" s="378"/>
      <c r="C474" s="378"/>
      <c r="D474" s="378"/>
      <c r="E474" s="378"/>
      <c r="F474" s="378"/>
      <c r="G474" s="378"/>
      <c r="H474" s="378"/>
    </row>
    <row r="475" spans="1:8" ht="15" customHeight="1">
      <c r="A475" s="379" t="str">
        <f>A462</f>
        <v>H. AYUNTAMIENTO DE AYOTLÁN, JALISCO</v>
      </c>
      <c r="B475" s="379"/>
      <c r="C475" s="379"/>
      <c r="D475" s="379"/>
      <c r="E475" s="379"/>
      <c r="F475" s="379"/>
      <c r="G475" s="379"/>
      <c r="H475" s="379"/>
    </row>
    <row r="476" spans="1:8" ht="15" customHeight="1">
      <c r="A476" s="379" t="str">
        <f>A463</f>
        <v>ADMINISTRACIÓN 2012-2015</v>
      </c>
      <c r="B476" s="379"/>
      <c r="C476" s="379"/>
      <c r="D476" s="379"/>
      <c r="E476" s="379"/>
      <c r="F476" s="379"/>
      <c r="G476" s="379"/>
      <c r="H476" s="379"/>
    </row>
    <row r="477" spans="1:8" ht="15" customHeight="1">
      <c r="A477" s="379" t="str">
        <f>A464</f>
        <v>NOMINA CORRESPONDIENTE A PAGO DE DIAS EXTRAS TRABAJADOS </v>
      </c>
      <c r="B477" s="379"/>
      <c r="C477" s="379"/>
      <c r="D477" s="379"/>
      <c r="E477" s="379"/>
      <c r="F477" s="379"/>
      <c r="G477" s="379"/>
      <c r="H477" s="379"/>
    </row>
    <row r="478" spans="1:8" ht="15" customHeight="1">
      <c r="A478" s="199"/>
      <c r="B478" s="380" t="s">
        <v>408</v>
      </c>
      <c r="C478" s="380"/>
      <c r="D478" s="380"/>
      <c r="E478" s="380"/>
      <c r="F478" s="380"/>
      <c r="G478" s="380"/>
      <c r="H478" s="380"/>
    </row>
    <row r="479" spans="1:8" ht="15" customHeight="1">
      <c r="A479" s="381" t="s">
        <v>410</v>
      </c>
      <c r="B479" s="381"/>
      <c r="C479" s="381"/>
      <c r="D479" s="381"/>
      <c r="E479" s="381"/>
      <c r="F479" s="381"/>
      <c r="G479" s="381"/>
      <c r="H479" s="381"/>
    </row>
    <row r="480" spans="1:8" ht="15" customHeight="1">
      <c r="A480" s="373" t="str">
        <f aca="true" t="shared" si="42" ref="A480:H480">A467</f>
        <v>O.G</v>
      </c>
      <c r="B480" s="373" t="str">
        <f t="shared" si="42"/>
        <v>NOMBRE</v>
      </c>
      <c r="C480" s="373" t="str">
        <f t="shared" si="42"/>
        <v>PUESTO</v>
      </c>
      <c r="D480" s="373" t="str">
        <f t="shared" si="42"/>
        <v>SUELDO</v>
      </c>
      <c r="E480" s="373" t="str">
        <f t="shared" si="42"/>
        <v>RETENCION</v>
      </c>
      <c r="F480" s="373" t="str">
        <f t="shared" si="42"/>
        <v>S.E.</v>
      </c>
      <c r="G480" s="373" t="str">
        <f t="shared" si="42"/>
        <v>SUELDO NETO</v>
      </c>
      <c r="H480" s="373" t="str">
        <f t="shared" si="42"/>
        <v>FIRMA</v>
      </c>
    </row>
    <row r="481" spans="1:8" ht="39.75" customHeight="1" thickBot="1">
      <c r="A481" s="205">
        <v>113</v>
      </c>
      <c r="B481" s="233" t="s">
        <v>355</v>
      </c>
      <c r="C481" s="260" t="s">
        <v>326</v>
      </c>
      <c r="D481" s="288">
        <v>500</v>
      </c>
      <c r="E481" s="288"/>
      <c r="F481" s="288"/>
      <c r="G481" s="288">
        <f>D481-E481+F481</f>
        <v>500</v>
      </c>
      <c r="H481" s="440"/>
    </row>
    <row r="482" spans="1:8" ht="39.75" customHeight="1" thickTop="1">
      <c r="A482" s="373"/>
      <c r="B482" s="217"/>
      <c r="C482" s="214" t="s">
        <v>8</v>
      </c>
      <c r="D482" s="214">
        <f>D481</f>
        <v>500</v>
      </c>
      <c r="E482" s="214">
        <f>E481</f>
        <v>0</v>
      </c>
      <c r="F482" s="214">
        <f>F481</f>
        <v>0</v>
      </c>
      <c r="G482" s="214">
        <f>G481</f>
        <v>500</v>
      </c>
      <c r="H482" s="373"/>
    </row>
    <row r="483" spans="1:7" ht="39.75" customHeight="1">
      <c r="A483" s="199"/>
      <c r="B483" s="217"/>
      <c r="C483" s="277"/>
      <c r="D483" s="277"/>
      <c r="E483" s="277"/>
      <c r="F483" s="277"/>
      <c r="G483" s="1"/>
    </row>
    <row r="484" spans="1:7" ht="39.75" customHeight="1">
      <c r="A484" s="199"/>
      <c r="B484" s="309"/>
      <c r="C484" s="277"/>
      <c r="D484" s="277">
        <f>SUM(D482+D471)</f>
        <v>2000</v>
      </c>
      <c r="E484" s="277">
        <f>SUM(E482+E471)</f>
        <v>0</v>
      </c>
      <c r="F484" s="277">
        <f>SUM(F482+F471)</f>
        <v>0</v>
      </c>
      <c r="G484" s="277">
        <f>SUM(G482+G471)</f>
        <v>2000</v>
      </c>
    </row>
    <row r="485" spans="1:7" ht="39.75" customHeight="1">
      <c r="A485" s="199"/>
      <c r="B485" s="309"/>
      <c r="C485" s="277"/>
      <c r="D485" s="277"/>
      <c r="E485" s="277"/>
      <c r="F485" s="277"/>
      <c r="G485" s="1"/>
    </row>
    <row r="486" spans="1:7" ht="18.75" customHeight="1">
      <c r="A486" s="310"/>
      <c r="B486" s="311"/>
      <c r="D486" s="312"/>
      <c r="E486" s="312"/>
      <c r="F486" s="312"/>
      <c r="G486" s="312"/>
    </row>
    <row r="487" spans="1:7" ht="18.75" customHeight="1">
      <c r="A487" s="310"/>
      <c r="B487" s="311"/>
      <c r="D487" s="312"/>
      <c r="E487" s="312"/>
      <c r="F487" s="312"/>
      <c r="G487" s="312"/>
    </row>
    <row r="488" spans="1:7" ht="18.75" customHeight="1">
      <c r="A488" s="310"/>
      <c r="B488" s="311"/>
      <c r="D488" s="312"/>
      <c r="E488" s="312"/>
      <c r="F488" s="312"/>
      <c r="G488" s="312"/>
    </row>
    <row r="489" spans="1:7" ht="18.75" customHeight="1">
      <c r="A489" s="310"/>
      <c r="B489" s="311"/>
      <c r="C489" s="312"/>
      <c r="D489" s="312"/>
      <c r="E489" s="312"/>
      <c r="F489" s="312"/>
      <c r="G489" s="313"/>
    </row>
    <row r="490" spans="1:8" ht="18.75" customHeight="1">
      <c r="A490" s="333"/>
      <c r="B490" s="346"/>
      <c r="C490" s="348"/>
      <c r="D490" s="334"/>
      <c r="E490" s="334"/>
      <c r="F490" s="334"/>
      <c r="G490" s="335"/>
      <c r="H490" s="297"/>
    </row>
    <row r="491" spans="1:8" ht="51" customHeight="1">
      <c r="A491" s="336"/>
      <c r="B491" s="345"/>
      <c r="C491" s="347"/>
      <c r="D491" s="334"/>
      <c r="E491" s="334"/>
      <c r="F491" s="334"/>
      <c r="G491" s="335"/>
      <c r="H491" s="297"/>
    </row>
    <row r="492" spans="1:7" ht="18.75" customHeight="1">
      <c r="A492" s="310"/>
      <c r="B492" s="311"/>
      <c r="C492" s="312"/>
      <c r="D492" s="312"/>
      <c r="E492" s="312"/>
      <c r="F492" s="312"/>
      <c r="G492" s="313"/>
    </row>
    <row r="493" spans="1:7" ht="18.75" customHeight="1">
      <c r="A493" s="310"/>
      <c r="B493" s="311"/>
      <c r="C493" s="312"/>
      <c r="D493" s="312"/>
      <c r="E493" s="312"/>
      <c r="F493" s="312"/>
      <c r="G493" s="313"/>
    </row>
    <row r="494" spans="1:7" ht="18.75" customHeight="1">
      <c r="A494" s="310"/>
      <c r="B494" s="311"/>
      <c r="C494" s="312"/>
      <c r="D494" s="312"/>
      <c r="E494" s="312"/>
      <c r="F494" s="312"/>
      <c r="G494" s="313"/>
    </row>
    <row r="495" spans="1:7" ht="18.75" customHeight="1">
      <c r="A495" s="310"/>
      <c r="B495" s="311"/>
      <c r="C495" s="312"/>
      <c r="D495" s="312"/>
      <c r="E495" s="312"/>
      <c r="F495" s="312"/>
      <c r="G495" s="313"/>
    </row>
    <row r="496" spans="1:7" ht="18.75" customHeight="1">
      <c r="A496" s="310"/>
      <c r="B496" s="311"/>
      <c r="C496" s="312"/>
      <c r="D496" s="312"/>
      <c r="E496" s="312"/>
      <c r="F496" s="312"/>
      <c r="G496" s="313"/>
    </row>
    <row r="497" spans="1:7" ht="18.75" customHeight="1">
      <c r="A497" s="310"/>
      <c r="B497" s="311"/>
      <c r="C497" s="312"/>
      <c r="D497" s="312"/>
      <c r="E497" s="312"/>
      <c r="F497" s="312"/>
      <c r="G497" s="313"/>
    </row>
    <row r="498" spans="1:7" ht="18.75" customHeight="1">
      <c r="A498" s="310"/>
      <c r="B498" s="311"/>
      <c r="C498" s="312"/>
      <c r="D498" s="312"/>
      <c r="E498" s="312"/>
      <c r="F498" s="312"/>
      <c r="G498" s="313"/>
    </row>
    <row r="499" spans="1:7" ht="18.75" customHeight="1">
      <c r="A499" s="310"/>
      <c r="B499" s="311"/>
      <c r="C499" s="312"/>
      <c r="D499" s="312"/>
      <c r="E499" s="312"/>
      <c r="F499" s="312"/>
      <c r="G499" s="313"/>
    </row>
    <row r="500" spans="1:7" ht="18.75" customHeight="1">
      <c r="A500" s="310"/>
      <c r="B500" s="311"/>
      <c r="C500" s="312"/>
      <c r="D500" s="312"/>
      <c r="E500" s="312"/>
      <c r="F500" s="312"/>
      <c r="G500" s="313"/>
    </row>
    <row r="501" spans="1:7" ht="18.75" customHeight="1">
      <c r="A501" s="310"/>
      <c r="B501" s="311"/>
      <c r="C501" s="312"/>
      <c r="D501" s="312"/>
      <c r="E501" s="312"/>
      <c r="F501" s="312"/>
      <c r="G501" s="313"/>
    </row>
    <row r="502" spans="1:7" ht="18.75" customHeight="1">
      <c r="A502" s="310"/>
      <c r="B502" s="311"/>
      <c r="C502" s="312"/>
      <c r="D502" s="312"/>
      <c r="E502" s="312"/>
      <c r="F502" s="312"/>
      <c r="G502" s="313"/>
    </row>
    <row r="503" spans="1:7" ht="18.75" customHeight="1">
      <c r="A503" s="310"/>
      <c r="B503" s="311"/>
      <c r="C503" s="312"/>
      <c r="D503" s="312"/>
      <c r="E503" s="312"/>
      <c r="F503" s="312"/>
      <c r="G503" s="313"/>
    </row>
    <row r="504" spans="1:7" ht="18.75" customHeight="1">
      <c r="A504" s="310"/>
      <c r="B504" s="311"/>
      <c r="C504" s="312"/>
      <c r="D504" s="312"/>
      <c r="E504" s="312"/>
      <c r="F504" s="312"/>
      <c r="G504" s="313"/>
    </row>
    <row r="505" spans="1:7" ht="18.75" customHeight="1">
      <c r="A505" s="310"/>
      <c r="B505" s="311"/>
      <c r="C505" s="312"/>
      <c r="D505" s="312"/>
      <c r="E505" s="312"/>
      <c r="F505" s="312"/>
      <c r="G505" s="313"/>
    </row>
    <row r="506" spans="1:7" ht="18.75" customHeight="1">
      <c r="A506" s="310"/>
      <c r="B506" s="311"/>
      <c r="C506" s="312"/>
      <c r="D506" s="312"/>
      <c r="E506" s="312"/>
      <c r="F506" s="312"/>
      <c r="G506" s="313"/>
    </row>
    <row r="507" spans="1:7" ht="18.75" customHeight="1">
      <c r="A507" s="310"/>
      <c r="B507" s="311"/>
      <c r="C507" s="312"/>
      <c r="D507" s="312"/>
      <c r="E507" s="312"/>
      <c r="F507" s="312"/>
      <c r="G507" s="313"/>
    </row>
    <row r="508" spans="1:7" ht="18.75" customHeight="1">
      <c r="A508" s="310"/>
      <c r="B508" s="311"/>
      <c r="C508" s="312"/>
      <c r="D508" s="312"/>
      <c r="E508" s="312"/>
      <c r="F508" s="312"/>
      <c r="G508" s="313"/>
    </row>
    <row r="509" spans="1:7" ht="18.75" customHeight="1">
      <c r="A509" s="310"/>
      <c r="B509" s="311"/>
      <c r="C509" s="312"/>
      <c r="D509" s="312"/>
      <c r="E509" s="312"/>
      <c r="F509" s="312"/>
      <c r="G509" s="313"/>
    </row>
    <row r="510" spans="1:7" ht="18.75" customHeight="1">
      <c r="A510" s="310"/>
      <c r="B510" s="311"/>
      <c r="C510" s="312"/>
      <c r="D510" s="312"/>
      <c r="E510" s="312"/>
      <c r="F510" s="312"/>
      <c r="G510" s="313"/>
    </row>
    <row r="511" spans="1:7" ht="18.75" customHeight="1">
      <c r="A511" s="310"/>
      <c r="B511" s="311"/>
      <c r="C511" s="312"/>
      <c r="D511" s="312"/>
      <c r="E511" s="312"/>
      <c r="F511" s="312"/>
      <c r="G511" s="313"/>
    </row>
    <row r="512" spans="1:7" ht="18.75" customHeight="1">
      <c r="A512" s="310"/>
      <c r="B512" s="311"/>
      <c r="C512" s="312"/>
      <c r="D512" s="312"/>
      <c r="E512" s="312"/>
      <c r="F512" s="312"/>
      <c r="G512" s="313"/>
    </row>
    <row r="513" spans="1:7" ht="18.75" customHeight="1">
      <c r="A513" s="310"/>
      <c r="B513" s="311"/>
      <c r="C513" s="312"/>
      <c r="D513" s="312"/>
      <c r="E513" s="312"/>
      <c r="F513" s="312"/>
      <c r="G513" s="313"/>
    </row>
    <row r="514" spans="1:7" ht="18.75" customHeight="1">
      <c r="A514" s="310"/>
      <c r="B514" s="311"/>
      <c r="C514" s="312"/>
      <c r="D514" s="312"/>
      <c r="E514" s="312"/>
      <c r="F514" s="312"/>
      <c r="G514" s="313"/>
    </row>
    <row r="515" spans="1:7" ht="18.75" customHeight="1">
      <c r="A515" s="310"/>
      <c r="B515" s="311"/>
      <c r="C515" s="312"/>
      <c r="D515" s="312"/>
      <c r="E515" s="312"/>
      <c r="F515" s="312"/>
      <c r="G515" s="313"/>
    </row>
    <row r="516" spans="1:7" ht="18.75" customHeight="1">
      <c r="A516" s="310"/>
      <c r="B516" s="311"/>
      <c r="C516" s="312"/>
      <c r="D516" s="312"/>
      <c r="E516" s="312"/>
      <c r="F516" s="312"/>
      <c r="G516" s="313"/>
    </row>
    <row r="517" spans="1:7" ht="18.75" customHeight="1">
      <c r="A517" s="310"/>
      <c r="B517" s="311"/>
      <c r="C517" s="312"/>
      <c r="D517" s="312"/>
      <c r="E517" s="312"/>
      <c r="F517" s="312"/>
      <c r="G517" s="313"/>
    </row>
    <row r="518" spans="1:7" ht="18.75" customHeight="1">
      <c r="A518" s="310"/>
      <c r="B518" s="311"/>
      <c r="C518" s="312"/>
      <c r="D518" s="312"/>
      <c r="E518" s="312"/>
      <c r="F518" s="312"/>
      <c r="G518" s="313"/>
    </row>
    <row r="519" spans="1:7" ht="18.75" customHeight="1">
      <c r="A519" s="310"/>
      <c r="B519" s="311"/>
      <c r="C519" s="312"/>
      <c r="D519" s="312"/>
      <c r="E519" s="312"/>
      <c r="F519" s="312"/>
      <c r="G519" s="313"/>
    </row>
    <row r="520" spans="1:7" ht="18.75" customHeight="1">
      <c r="A520" s="310"/>
      <c r="B520" s="311"/>
      <c r="C520" s="312"/>
      <c r="D520" s="312"/>
      <c r="E520" s="312"/>
      <c r="F520" s="312"/>
      <c r="G520" s="313"/>
    </row>
    <row r="521" spans="1:7" ht="12.75" customHeight="1">
      <c r="A521" s="314"/>
      <c r="B521" s="311"/>
      <c r="C521" s="315"/>
      <c r="D521" s="313"/>
      <c r="E521" s="313"/>
      <c r="F521" s="313"/>
      <c r="G521" s="313"/>
    </row>
    <row r="522" spans="1:7" ht="12.75" customHeight="1">
      <c r="A522" s="314"/>
      <c r="B522" s="311"/>
      <c r="C522" s="315"/>
      <c r="D522" s="313"/>
      <c r="E522" s="315"/>
      <c r="F522" s="313"/>
      <c r="G522" s="313"/>
    </row>
    <row r="523" spans="1:7" ht="12.75" customHeight="1">
      <c r="A523" s="1"/>
      <c r="B523" s="311"/>
      <c r="C523" s="313"/>
      <c r="D523" s="315"/>
      <c r="E523" s="313"/>
      <c r="F523" s="313"/>
      <c r="G523" s="313"/>
    </row>
  </sheetData>
  <sheetProtection/>
  <mergeCells count="213">
    <mergeCell ref="A123:G123"/>
    <mergeCell ref="A119:G119"/>
    <mergeCell ref="B120:G120"/>
    <mergeCell ref="A105:G105"/>
    <mergeCell ref="A124:G124"/>
    <mergeCell ref="A133:G133"/>
    <mergeCell ref="B185:G185"/>
    <mergeCell ref="A177:G177"/>
    <mergeCell ref="B153:G153"/>
    <mergeCell ref="A165:G165"/>
    <mergeCell ref="B163:G163"/>
    <mergeCell ref="A122:G122"/>
    <mergeCell ref="A127:G127"/>
    <mergeCell ref="A141:G141"/>
    <mergeCell ref="A146:G146"/>
    <mergeCell ref="A174:G174"/>
    <mergeCell ref="B175:G175"/>
    <mergeCell ref="A167:G167"/>
    <mergeCell ref="B142:G142"/>
    <mergeCell ref="A155:G155"/>
    <mergeCell ref="A144:G144"/>
    <mergeCell ref="A145:G145"/>
    <mergeCell ref="A152:G152"/>
    <mergeCell ref="A179:G179"/>
    <mergeCell ref="BL71:BS71"/>
    <mergeCell ref="BD71:BK71"/>
    <mergeCell ref="AN71:AU71"/>
    <mergeCell ref="AV71:BC71"/>
    <mergeCell ref="X71:AE71"/>
    <mergeCell ref="P71:W71"/>
    <mergeCell ref="A110:G110"/>
    <mergeCell ref="CB71:CI71"/>
    <mergeCell ref="A94:G94"/>
    <mergeCell ref="A88:G88"/>
    <mergeCell ref="B95:G95"/>
    <mergeCell ref="A97:G97"/>
    <mergeCell ref="A108:G108"/>
    <mergeCell ref="B106:G106"/>
    <mergeCell ref="A109:G109"/>
    <mergeCell ref="CJ71:CQ71"/>
    <mergeCell ref="CR71:CY71"/>
    <mergeCell ref="AF71:AM71"/>
    <mergeCell ref="DX71:EE71"/>
    <mergeCell ref="DH71:DO71"/>
    <mergeCell ref="DP71:DW71"/>
    <mergeCell ref="CZ71:DG71"/>
    <mergeCell ref="A77:G77"/>
    <mergeCell ref="IN71:IU71"/>
    <mergeCell ref="GJ71:GQ71"/>
    <mergeCell ref="GR71:GY71"/>
    <mergeCell ref="GZ71:HG71"/>
    <mergeCell ref="HH71:HO71"/>
    <mergeCell ref="IF71:IM71"/>
    <mergeCell ref="HX71:IE71"/>
    <mergeCell ref="HP71:HW71"/>
    <mergeCell ref="EF71:EM71"/>
    <mergeCell ref="GB71:GI71"/>
    <mergeCell ref="EN71:EU71"/>
    <mergeCell ref="EV71:FC71"/>
    <mergeCell ref="FD71:FK71"/>
    <mergeCell ref="FT71:GA71"/>
    <mergeCell ref="FL71:FS71"/>
    <mergeCell ref="BT71:CA71"/>
    <mergeCell ref="B48:G48"/>
    <mergeCell ref="A22:G22"/>
    <mergeCell ref="A50:G50"/>
    <mergeCell ref="A99:G99"/>
    <mergeCell ref="A98:G98"/>
    <mergeCell ref="A84:G84"/>
    <mergeCell ref="A76:G76"/>
    <mergeCell ref="A70:G70"/>
    <mergeCell ref="A51:G51"/>
    <mergeCell ref="A69:G69"/>
    <mergeCell ref="A71:G71"/>
    <mergeCell ref="B67:G67"/>
    <mergeCell ref="A52:G52"/>
    <mergeCell ref="A66:G66"/>
    <mergeCell ref="A87:G87"/>
    <mergeCell ref="A89:G89"/>
    <mergeCell ref="B85:G85"/>
    <mergeCell ref="A1:G1"/>
    <mergeCell ref="A4:G4"/>
    <mergeCell ref="A5:G5"/>
    <mergeCell ref="A2:G2"/>
    <mergeCell ref="A6:G6"/>
    <mergeCell ref="A30:G30"/>
    <mergeCell ref="A35:G35"/>
    <mergeCell ref="A47:G47"/>
    <mergeCell ref="A33:G33"/>
    <mergeCell ref="A34:G34"/>
    <mergeCell ref="A18:G18"/>
    <mergeCell ref="B19:G19"/>
    <mergeCell ref="B31:G31"/>
    <mergeCell ref="A23:G23"/>
    <mergeCell ref="A21:G21"/>
    <mergeCell ref="A166:G166"/>
    <mergeCell ref="A156:G156"/>
    <mergeCell ref="A157:G157"/>
    <mergeCell ref="A184:G184"/>
    <mergeCell ref="A162:G162"/>
    <mergeCell ref="A178:G178"/>
    <mergeCell ref="A216:G216"/>
    <mergeCell ref="B212:G212"/>
    <mergeCell ref="A214:G214"/>
    <mergeCell ref="A189:G189"/>
    <mergeCell ref="A202:G202"/>
    <mergeCell ref="B199:G199"/>
    <mergeCell ref="A198:G198"/>
    <mergeCell ref="A188:G188"/>
    <mergeCell ref="A201:G201"/>
    <mergeCell ref="A203:G203"/>
    <mergeCell ref="A187:G187"/>
    <mergeCell ref="A211:G211"/>
    <mergeCell ref="A445:G445"/>
    <mergeCell ref="A432:G432"/>
    <mergeCell ref="A433:G433"/>
    <mergeCell ref="A410:G410"/>
    <mergeCell ref="A440:G440"/>
    <mergeCell ref="A397:G397"/>
    <mergeCell ref="A406:G406"/>
    <mergeCell ref="A382:G382"/>
    <mergeCell ref="A384:G384"/>
    <mergeCell ref="A430:G430"/>
    <mergeCell ref="B407:G407"/>
    <mergeCell ref="A395:G395"/>
    <mergeCell ref="A396:G396"/>
    <mergeCell ref="B393:G393"/>
    <mergeCell ref="A444:G444"/>
    <mergeCell ref="B441:G441"/>
    <mergeCell ref="A434:G434"/>
    <mergeCell ref="A443:G443"/>
    <mergeCell ref="A431:G431"/>
    <mergeCell ref="A429:G429"/>
    <mergeCell ref="A409:G409"/>
    <mergeCell ref="A411:G411"/>
    <mergeCell ref="A383:G383"/>
    <mergeCell ref="A392:G392"/>
    <mergeCell ref="A364:G364"/>
    <mergeCell ref="B380:G380"/>
    <mergeCell ref="A361:G361"/>
    <mergeCell ref="A379:G379"/>
    <mergeCell ref="A356:G356"/>
    <mergeCell ref="A366:G366"/>
    <mergeCell ref="A319:G319"/>
    <mergeCell ref="A316:G316"/>
    <mergeCell ref="A330:G330"/>
    <mergeCell ref="A317:G317"/>
    <mergeCell ref="A318:G318"/>
    <mergeCell ref="A365:G365"/>
    <mergeCell ref="B362:G362"/>
    <mergeCell ref="A354:G354"/>
    <mergeCell ref="A346:G346"/>
    <mergeCell ref="A326:G326"/>
    <mergeCell ref="A341:G341"/>
    <mergeCell ref="A355:G355"/>
    <mergeCell ref="B342:G342"/>
    <mergeCell ref="A351:G351"/>
    <mergeCell ref="B352:G352"/>
    <mergeCell ref="A331:G331"/>
    <mergeCell ref="A329:G329"/>
    <mergeCell ref="A345:G345"/>
    <mergeCell ref="B327:G327"/>
    <mergeCell ref="A344:G344"/>
    <mergeCell ref="A215:G215"/>
    <mergeCell ref="A282:G282"/>
    <mergeCell ref="A288:G288"/>
    <mergeCell ref="A221:G221"/>
    <mergeCell ref="A225:G225"/>
    <mergeCell ref="A262:G262"/>
    <mergeCell ref="B259:G259"/>
    <mergeCell ref="A247:G247"/>
    <mergeCell ref="A248:G248"/>
    <mergeCell ref="A249:G249"/>
    <mergeCell ref="A250:G250"/>
    <mergeCell ref="A251:G251"/>
    <mergeCell ref="A252:G252"/>
    <mergeCell ref="A234:G234"/>
    <mergeCell ref="A287:G287"/>
    <mergeCell ref="A233:G233"/>
    <mergeCell ref="A285:G285"/>
    <mergeCell ref="A264:G264"/>
    <mergeCell ref="B283:G283"/>
    <mergeCell ref="B222:G222"/>
    <mergeCell ref="A237:G237"/>
    <mergeCell ref="B314:G314"/>
    <mergeCell ref="A304:G304"/>
    <mergeCell ref="A305:G305"/>
    <mergeCell ref="A306:G306"/>
    <mergeCell ref="A307:G307"/>
    <mergeCell ref="A308:G308"/>
    <mergeCell ref="A286:G286"/>
    <mergeCell ref="A226:G226"/>
    <mergeCell ref="A224:G224"/>
    <mergeCell ref="A312:G312"/>
    <mergeCell ref="A238:G238"/>
    <mergeCell ref="A263:G263"/>
    <mergeCell ref="A261:G261"/>
    <mergeCell ref="A239:G239"/>
    <mergeCell ref="B235:G235"/>
    <mergeCell ref="A258:G258"/>
    <mergeCell ref="A474:H474"/>
    <mergeCell ref="A475:H475"/>
    <mergeCell ref="A476:H476"/>
    <mergeCell ref="A477:H477"/>
    <mergeCell ref="B478:H478"/>
    <mergeCell ref="A479:H479"/>
    <mergeCell ref="A460:H460"/>
    <mergeCell ref="A461:H461"/>
    <mergeCell ref="A462:H462"/>
    <mergeCell ref="A463:H463"/>
    <mergeCell ref="A464:H464"/>
    <mergeCell ref="A465:H465"/>
    <mergeCell ref="A466:H466"/>
  </mergeCells>
  <printOptions verticalCentered="1"/>
  <pageMargins left="0.25" right="0.25" top="0.75" bottom="0.75" header="0.3" footer="0.3"/>
  <pageSetup horizontalDpi="300" verticalDpi="300" orientation="landscape" scale="66" r:id="rId1"/>
  <headerFooter alignWithMargins="0">
    <oddFooter>&amp;C&amp;12Página &amp;P de &amp;N</oddFooter>
  </headerFooter>
  <rowBreaks count="33" manualBreakCount="33">
    <brk id="17" max="255" man="1"/>
    <brk id="29" max="255" man="1"/>
    <brk id="46" max="255" man="1"/>
    <brk id="65" max="8" man="1"/>
    <brk id="83" max="8" man="1"/>
    <brk id="93" max="8" man="1"/>
    <brk id="104" max="255" man="1"/>
    <brk id="118" max="255" man="1"/>
    <brk id="140" max="255" man="1"/>
    <brk id="151" max="255" man="1"/>
    <brk id="161" max="8" man="1"/>
    <brk id="173" max="255" man="1"/>
    <brk id="183" max="255" man="1"/>
    <brk id="197" max="8" man="1"/>
    <brk id="210" max="255" man="1"/>
    <brk id="220" max="255" man="1"/>
    <brk id="232" max="8" man="1"/>
    <brk id="245" max="8" man="1"/>
    <brk id="257" max="255" man="1"/>
    <brk id="281" max="8" man="1"/>
    <brk id="303" max="8" man="1"/>
    <brk id="311" max="8" man="1"/>
    <brk id="325" max="255" man="1"/>
    <brk id="340" max="255" man="1"/>
    <brk id="350" max="255" man="1"/>
    <brk id="360" max="255" man="1"/>
    <brk id="378" max="8" man="1"/>
    <brk id="391" max="255" man="1"/>
    <brk id="405" max="8" man="1"/>
    <brk id="428" max="8" man="1"/>
    <brk id="439" max="8" man="1"/>
    <brk id="459" max="8" man="1"/>
    <brk id="5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89"/>
  <sheetViews>
    <sheetView view="pageBreakPreview" zoomScaleNormal="50" zoomScaleSheetLayoutView="100" zoomScalePageLayoutView="0" workbookViewId="0" topLeftCell="A55">
      <selection activeCell="F74" sqref="F74"/>
    </sheetView>
  </sheetViews>
  <sheetFormatPr defaultColWidth="11.28125" defaultRowHeight="12.75" customHeight="1"/>
  <cols>
    <col min="1" max="1" width="11.28125" style="163" customWidth="1"/>
    <col min="2" max="2" width="26.140625" style="165" customWidth="1"/>
    <col min="3" max="3" width="21.28125" style="177" customWidth="1"/>
    <col min="4" max="4" width="11.57421875" style="152" bestFit="1" customWidth="1"/>
    <col min="5" max="5" width="11.421875" style="152" customWidth="1"/>
    <col min="6" max="6" width="12.28125" style="152" customWidth="1"/>
    <col min="7" max="7" width="15.8515625" style="152" customWidth="1"/>
    <col min="8" max="8" width="41.421875" style="152" customWidth="1"/>
    <col min="9" max="16384" width="11.28125" style="152" customWidth="1"/>
  </cols>
  <sheetData>
    <row r="1" spans="1:8" ht="15" customHeight="1">
      <c r="A1" s="394" t="s">
        <v>0</v>
      </c>
      <c r="B1" s="394"/>
      <c r="C1" s="394"/>
      <c r="D1" s="394"/>
      <c r="E1" s="394"/>
      <c r="F1" s="394"/>
      <c r="G1" s="394"/>
      <c r="H1" s="394"/>
    </row>
    <row r="2" spans="1:8" ht="15" customHeight="1">
      <c r="A2" s="394" t="s">
        <v>253</v>
      </c>
      <c r="B2" s="387"/>
      <c r="C2" s="387"/>
      <c r="D2" s="387"/>
      <c r="E2" s="387"/>
      <c r="F2" s="387"/>
      <c r="G2" s="387"/>
      <c r="H2" s="387"/>
    </row>
    <row r="3" spans="1:8" ht="2.25" customHeight="1">
      <c r="A3" s="387"/>
      <c r="B3" s="388"/>
      <c r="C3" s="388"/>
      <c r="D3" s="388"/>
      <c r="E3" s="388"/>
      <c r="F3" s="388"/>
      <c r="G3" s="388"/>
      <c r="H3" s="388"/>
    </row>
    <row r="4" spans="1:8" ht="15" customHeight="1">
      <c r="A4" s="394" t="str">
        <f>Permanentes!A443</f>
        <v>NOMINA CORRESPONDIENTE A LA SEGUNDA QUINCENA </v>
      </c>
      <c r="B4" s="394"/>
      <c r="C4" s="394"/>
      <c r="D4" s="394"/>
      <c r="E4" s="394"/>
      <c r="F4" s="394"/>
      <c r="G4" s="394"/>
      <c r="H4" s="394"/>
    </row>
    <row r="5" spans="1:8" ht="15" customHeight="1">
      <c r="A5" s="394" t="str">
        <f>Permanentes!A444</f>
        <v>DEL MES DE JULIO 2015.</v>
      </c>
      <c r="B5" s="394"/>
      <c r="C5" s="394"/>
      <c r="D5" s="394"/>
      <c r="E5" s="394"/>
      <c r="F5" s="394"/>
      <c r="G5" s="394"/>
      <c r="H5" s="394"/>
    </row>
    <row r="6" spans="1:8" ht="15" customHeight="1">
      <c r="A6" s="389" t="s">
        <v>188</v>
      </c>
      <c r="B6" s="389"/>
      <c r="C6" s="389"/>
      <c r="D6" s="389"/>
      <c r="E6" s="389"/>
      <c r="F6" s="389"/>
      <c r="G6" s="389"/>
      <c r="H6" s="389"/>
    </row>
    <row r="7" spans="1:8" ht="15" customHeight="1">
      <c r="A7" s="395" t="s">
        <v>283</v>
      </c>
      <c r="B7" s="395"/>
      <c r="C7" s="395"/>
      <c r="D7" s="395"/>
      <c r="E7" s="395"/>
      <c r="F7" s="395"/>
      <c r="G7" s="395"/>
      <c r="H7" s="395"/>
    </row>
    <row r="8" spans="1:8" ht="15" customHeight="1">
      <c r="A8" s="156" t="s">
        <v>33</v>
      </c>
      <c r="B8" s="157" t="s">
        <v>1</v>
      </c>
      <c r="C8" s="156" t="s">
        <v>2</v>
      </c>
      <c r="D8" s="156" t="s">
        <v>3</v>
      </c>
      <c r="E8" s="156" t="s">
        <v>4</v>
      </c>
      <c r="F8" s="156" t="s">
        <v>5</v>
      </c>
      <c r="G8" s="157" t="s">
        <v>6</v>
      </c>
      <c r="H8" s="158" t="s">
        <v>7</v>
      </c>
    </row>
    <row r="9" spans="1:8" ht="40.5" customHeight="1" thickBot="1">
      <c r="A9" s="97">
        <v>122</v>
      </c>
      <c r="B9" s="162" t="s">
        <v>284</v>
      </c>
      <c r="C9" s="161" t="s">
        <v>106</v>
      </c>
      <c r="D9" s="159">
        <v>2435</v>
      </c>
      <c r="E9" s="178"/>
      <c r="F9" s="178">
        <v>129</v>
      </c>
      <c r="G9" s="159">
        <f>D9-E9+F9</f>
        <v>2564</v>
      </c>
      <c r="H9" s="179"/>
    </row>
    <row r="10" spans="1:8" ht="40.5" customHeight="1" thickBot="1">
      <c r="A10" s="97">
        <v>122</v>
      </c>
      <c r="B10" s="162" t="s">
        <v>297</v>
      </c>
      <c r="C10" s="161" t="s">
        <v>11</v>
      </c>
      <c r="D10" s="160">
        <v>2794</v>
      </c>
      <c r="E10" s="180"/>
      <c r="F10" s="180">
        <v>129</v>
      </c>
      <c r="G10" s="159">
        <f>D10-E10+F10</f>
        <v>2923</v>
      </c>
      <c r="H10" s="181"/>
    </row>
    <row r="11" spans="1:8" ht="40.5" customHeight="1" thickTop="1">
      <c r="A11" s="153">
        <v>2</v>
      </c>
      <c r="B11" s="154">
        <v>2</v>
      </c>
      <c r="C11" s="161" t="s">
        <v>8</v>
      </c>
      <c r="D11" s="169">
        <f>SUM(D9:D10)</f>
        <v>5229</v>
      </c>
      <c r="E11" s="169">
        <f>SUM(E9:E10)</f>
        <v>0</v>
      </c>
      <c r="F11" s="169">
        <f>SUM(F9:F10)</f>
        <v>258</v>
      </c>
      <c r="G11" s="169">
        <f>SUM(G9:G10)</f>
        <v>5487</v>
      </c>
      <c r="H11" s="155"/>
    </row>
    <row r="12" spans="1:8" ht="15" customHeight="1">
      <c r="A12" s="389" t="s">
        <v>0</v>
      </c>
      <c r="B12" s="389"/>
      <c r="C12" s="389"/>
      <c r="D12" s="389"/>
      <c r="E12" s="389"/>
      <c r="F12" s="389"/>
      <c r="G12" s="389"/>
      <c r="H12" s="389"/>
    </row>
    <row r="13" spans="1:8" ht="15" customHeight="1">
      <c r="A13" s="153"/>
      <c r="B13" s="394" t="s">
        <v>253</v>
      </c>
      <c r="C13" s="394"/>
      <c r="D13" s="394"/>
      <c r="E13" s="394"/>
      <c r="F13" s="394"/>
      <c r="G13" s="394"/>
      <c r="H13" s="394"/>
    </row>
    <row r="14" spans="1:8" ht="2.25" customHeight="1">
      <c r="A14" s="387"/>
      <c r="B14" s="388"/>
      <c r="C14" s="388"/>
      <c r="D14" s="388"/>
      <c r="E14" s="388"/>
      <c r="F14" s="388"/>
      <c r="G14" s="388"/>
      <c r="H14" s="388"/>
    </row>
    <row r="15" spans="1:8" ht="15" customHeight="1">
      <c r="A15" s="394" t="str">
        <f>A4</f>
        <v>NOMINA CORRESPONDIENTE A LA SEGUNDA QUINCENA </v>
      </c>
      <c r="B15" s="394"/>
      <c r="C15" s="394"/>
      <c r="D15" s="394"/>
      <c r="E15" s="394"/>
      <c r="F15" s="394"/>
      <c r="G15" s="394"/>
      <c r="H15" s="394"/>
    </row>
    <row r="16" spans="1:8" ht="15" customHeight="1">
      <c r="A16" s="394" t="str">
        <f>A5</f>
        <v>DEL MES DE JULIO 2015.</v>
      </c>
      <c r="B16" s="394"/>
      <c r="C16" s="394"/>
      <c r="D16" s="394"/>
      <c r="E16" s="394"/>
      <c r="F16" s="394"/>
      <c r="G16" s="394"/>
      <c r="H16" s="394"/>
    </row>
    <row r="17" spans="1:8" ht="15" customHeight="1">
      <c r="A17" s="389" t="str">
        <f>A6</f>
        <v>EVENTUALES</v>
      </c>
      <c r="B17" s="389"/>
      <c r="C17" s="389"/>
      <c r="D17" s="389"/>
      <c r="E17" s="389"/>
      <c r="F17" s="389"/>
      <c r="G17" s="389"/>
      <c r="H17" s="389"/>
    </row>
    <row r="18" spans="1:8" ht="15" customHeight="1">
      <c r="A18" s="395" t="s">
        <v>157</v>
      </c>
      <c r="B18" s="395"/>
      <c r="C18" s="395"/>
      <c r="D18" s="395"/>
      <c r="E18" s="395"/>
      <c r="F18" s="395"/>
      <c r="G18" s="395"/>
      <c r="H18" s="395"/>
    </row>
    <row r="19" spans="1:8" ht="15" customHeight="1">
      <c r="A19" s="158" t="str">
        <f aca="true" t="shared" si="0" ref="A19:H19">A8</f>
        <v>O.G</v>
      </c>
      <c r="B19" s="158" t="str">
        <f t="shared" si="0"/>
        <v>NOMBRE</v>
      </c>
      <c r="C19" s="158" t="str">
        <f t="shared" si="0"/>
        <v>PUESTO</v>
      </c>
      <c r="D19" s="158" t="str">
        <f t="shared" si="0"/>
        <v>SUELDO</v>
      </c>
      <c r="E19" s="158" t="str">
        <f t="shared" si="0"/>
        <v>RETENCION</v>
      </c>
      <c r="F19" s="158" t="str">
        <f t="shared" si="0"/>
        <v>S.E.</v>
      </c>
      <c r="G19" s="158" t="str">
        <f t="shared" si="0"/>
        <v>SUELDO NETO</v>
      </c>
      <c r="H19" s="158" t="str">
        <f t="shared" si="0"/>
        <v>FIRMA</v>
      </c>
    </row>
    <row r="20" spans="1:8" ht="40.5" customHeight="1" thickBot="1">
      <c r="A20" s="182">
        <v>122</v>
      </c>
      <c r="B20" s="317" t="s">
        <v>285</v>
      </c>
      <c r="C20" s="183" t="s">
        <v>66</v>
      </c>
      <c r="D20" s="159">
        <v>2037</v>
      </c>
      <c r="E20" s="178"/>
      <c r="F20" s="178">
        <v>167</v>
      </c>
      <c r="G20" s="159">
        <f>D20-E20+F20</f>
        <v>2204</v>
      </c>
      <c r="H20" s="184"/>
    </row>
    <row r="21" spans="1:8" ht="40.5" customHeight="1" thickBot="1">
      <c r="A21" s="182">
        <v>122</v>
      </c>
      <c r="B21" s="317" t="s">
        <v>318</v>
      </c>
      <c r="C21" s="183" t="s">
        <v>319</v>
      </c>
      <c r="D21" s="160">
        <v>1477</v>
      </c>
      <c r="E21" s="180"/>
      <c r="F21" s="180">
        <v>167</v>
      </c>
      <c r="G21" s="159">
        <f>D21-E21+F21</f>
        <v>1644</v>
      </c>
      <c r="H21" s="185"/>
    </row>
    <row r="22" spans="1:8" ht="40.5" customHeight="1" thickTop="1">
      <c r="A22" s="153">
        <v>2</v>
      </c>
      <c r="B22" s="154">
        <v>1</v>
      </c>
      <c r="C22" s="161" t="s">
        <v>8</v>
      </c>
      <c r="D22" s="169">
        <f>SUM(D20:D21)</f>
        <v>3514</v>
      </c>
      <c r="E22" s="169">
        <f>SUM(E20:E21)</f>
        <v>0</v>
      </c>
      <c r="F22" s="169">
        <f>SUM(F20:F21)</f>
        <v>334</v>
      </c>
      <c r="G22" s="169">
        <f>SUM(G20:G21)</f>
        <v>3848</v>
      </c>
      <c r="H22" s="155"/>
    </row>
    <row r="23" spans="1:8" ht="15" customHeight="1">
      <c r="A23" s="394" t="s">
        <v>0</v>
      </c>
      <c r="B23" s="394"/>
      <c r="C23" s="394"/>
      <c r="D23" s="394"/>
      <c r="E23" s="394"/>
      <c r="F23" s="394"/>
      <c r="G23" s="394"/>
      <c r="H23" s="394"/>
    </row>
    <row r="24" spans="1:8" ht="15" customHeight="1">
      <c r="A24" s="153"/>
      <c r="B24" s="394" t="s">
        <v>253</v>
      </c>
      <c r="C24" s="394"/>
      <c r="D24" s="394"/>
      <c r="E24" s="394"/>
      <c r="F24" s="394"/>
      <c r="G24" s="394"/>
      <c r="H24" s="394"/>
    </row>
    <row r="25" spans="1:8" ht="2.25" customHeight="1">
      <c r="A25" s="387"/>
      <c r="B25" s="388"/>
      <c r="C25" s="388"/>
      <c r="D25" s="388"/>
      <c r="E25" s="388"/>
      <c r="F25" s="388"/>
      <c r="G25" s="388"/>
      <c r="H25" s="388"/>
    </row>
    <row r="26" spans="1:8" ht="15" customHeight="1">
      <c r="A26" s="394" t="str">
        <f>A4</f>
        <v>NOMINA CORRESPONDIENTE A LA SEGUNDA QUINCENA </v>
      </c>
      <c r="B26" s="394"/>
      <c r="C26" s="394"/>
      <c r="D26" s="394"/>
      <c r="E26" s="394"/>
      <c r="F26" s="394"/>
      <c r="G26" s="394"/>
      <c r="H26" s="394"/>
    </row>
    <row r="27" spans="1:8" ht="15" customHeight="1">
      <c r="A27" s="394" t="str">
        <f>A5</f>
        <v>DEL MES DE JULIO 2015.</v>
      </c>
      <c r="B27" s="394"/>
      <c r="C27" s="394"/>
      <c r="D27" s="394"/>
      <c r="E27" s="394"/>
      <c r="F27" s="394"/>
      <c r="G27" s="394"/>
      <c r="H27" s="394"/>
    </row>
    <row r="28" spans="1:8" ht="15" customHeight="1">
      <c r="A28" s="389" t="str">
        <f>A6</f>
        <v>EVENTUALES</v>
      </c>
      <c r="B28" s="389"/>
      <c r="C28" s="389"/>
      <c r="D28" s="389"/>
      <c r="E28" s="389"/>
      <c r="F28" s="389"/>
      <c r="G28" s="389"/>
      <c r="H28" s="389"/>
    </row>
    <row r="29" spans="1:8" ht="15" customHeight="1">
      <c r="A29" s="395" t="s">
        <v>161</v>
      </c>
      <c r="B29" s="395"/>
      <c r="C29" s="395"/>
      <c r="D29" s="395"/>
      <c r="E29" s="395"/>
      <c r="F29" s="395"/>
      <c r="G29" s="395"/>
      <c r="H29" s="395"/>
    </row>
    <row r="30" spans="1:8" ht="15" customHeight="1">
      <c r="A30" s="158" t="str">
        <f aca="true" t="shared" si="1" ref="A30:H30">A8</f>
        <v>O.G</v>
      </c>
      <c r="B30" s="158" t="str">
        <f t="shared" si="1"/>
        <v>NOMBRE</v>
      </c>
      <c r="C30" s="158" t="str">
        <f t="shared" si="1"/>
        <v>PUESTO</v>
      </c>
      <c r="D30" s="158" t="str">
        <f t="shared" si="1"/>
        <v>SUELDO</v>
      </c>
      <c r="E30" s="158" t="str">
        <f t="shared" si="1"/>
        <v>RETENCION</v>
      </c>
      <c r="F30" s="158" t="str">
        <f t="shared" si="1"/>
        <v>S.E.</v>
      </c>
      <c r="G30" s="158" t="str">
        <f t="shared" si="1"/>
        <v>SUELDO NETO</v>
      </c>
      <c r="H30" s="158" t="str">
        <f t="shared" si="1"/>
        <v>FIRMA</v>
      </c>
    </row>
    <row r="31" spans="1:8" ht="40.5" customHeight="1" thickBot="1">
      <c r="A31" s="97">
        <v>122</v>
      </c>
      <c r="B31" s="162" t="s">
        <v>291</v>
      </c>
      <c r="C31" s="186" t="s">
        <v>11</v>
      </c>
      <c r="D31" s="159">
        <v>2754</v>
      </c>
      <c r="E31" s="159"/>
      <c r="F31" s="159">
        <v>129</v>
      </c>
      <c r="G31" s="159">
        <f>D31-E31+F31</f>
        <v>2883</v>
      </c>
      <c r="H31" s="168"/>
    </row>
    <row r="32" spans="1:8" ht="40.5" customHeight="1" thickBot="1">
      <c r="A32" s="97">
        <v>122</v>
      </c>
      <c r="B32" s="162" t="s">
        <v>292</v>
      </c>
      <c r="C32" s="186" t="s">
        <v>193</v>
      </c>
      <c r="D32" s="160">
        <v>374</v>
      </c>
      <c r="E32" s="160"/>
      <c r="F32" s="160">
        <v>175</v>
      </c>
      <c r="G32" s="159">
        <f>D32-E32+F32</f>
        <v>549</v>
      </c>
      <c r="H32" s="187"/>
    </row>
    <row r="33" spans="1:8" ht="40.5" customHeight="1" thickTop="1">
      <c r="A33" s="153">
        <v>2</v>
      </c>
      <c r="B33" s="154"/>
      <c r="C33" s="161" t="s">
        <v>8</v>
      </c>
      <c r="D33" s="169">
        <f>SUM(D31:D32)</f>
        <v>3128</v>
      </c>
      <c r="E33" s="169">
        <f>SUM(E31:E32)</f>
        <v>0</v>
      </c>
      <c r="F33" s="169">
        <f>SUM(F31:F32)</f>
        <v>304</v>
      </c>
      <c r="G33" s="169">
        <f>SUM(G31:G32)</f>
        <v>3432</v>
      </c>
      <c r="H33" s="155"/>
    </row>
    <row r="34" spans="1:8" ht="16.5" customHeight="1">
      <c r="A34" s="153"/>
      <c r="B34" s="164"/>
      <c r="C34" s="161"/>
      <c r="D34" s="188"/>
      <c r="E34" s="188"/>
      <c r="F34" s="188"/>
      <c r="G34" s="188"/>
      <c r="H34" s="170"/>
    </row>
    <row r="35" spans="1:8" ht="16.5" customHeight="1">
      <c r="A35" s="391" t="s">
        <v>0</v>
      </c>
      <c r="B35" s="391"/>
      <c r="C35" s="391"/>
      <c r="D35" s="391"/>
      <c r="E35" s="391"/>
      <c r="F35" s="391"/>
      <c r="G35" s="391"/>
      <c r="H35" s="391"/>
    </row>
    <row r="36" spans="1:8" ht="16.5" customHeight="1">
      <c r="A36" s="97"/>
      <c r="B36" s="391" t="s">
        <v>253</v>
      </c>
      <c r="C36" s="391"/>
      <c r="D36" s="391"/>
      <c r="E36" s="391"/>
      <c r="F36" s="391"/>
      <c r="G36" s="391"/>
      <c r="H36" s="391"/>
    </row>
    <row r="37" spans="1:8" ht="1.5" customHeight="1">
      <c r="A37" s="387"/>
      <c r="B37" s="388"/>
      <c r="C37" s="388"/>
      <c r="D37" s="388"/>
      <c r="E37" s="388"/>
      <c r="F37" s="388"/>
      <c r="G37" s="388"/>
      <c r="H37" s="388"/>
    </row>
    <row r="38" spans="1:8" ht="16.5" customHeight="1">
      <c r="A38" s="391" t="str">
        <f>A4</f>
        <v>NOMINA CORRESPONDIENTE A LA SEGUNDA QUINCENA </v>
      </c>
      <c r="B38" s="391"/>
      <c r="C38" s="391"/>
      <c r="D38" s="391"/>
      <c r="E38" s="391"/>
      <c r="F38" s="391"/>
      <c r="G38" s="391"/>
      <c r="H38" s="391"/>
    </row>
    <row r="39" spans="1:8" ht="16.5" customHeight="1">
      <c r="A39" s="391" t="str">
        <f>A5</f>
        <v>DEL MES DE JULIO 2015.</v>
      </c>
      <c r="B39" s="391"/>
      <c r="C39" s="391"/>
      <c r="D39" s="391"/>
      <c r="E39" s="391"/>
      <c r="F39" s="391"/>
      <c r="G39" s="391"/>
      <c r="H39" s="391"/>
    </row>
    <row r="40" spans="1:8" ht="16.5" customHeight="1">
      <c r="A40" s="391" t="str">
        <f>A6</f>
        <v>EVENTUALES</v>
      </c>
      <c r="B40" s="392"/>
      <c r="C40" s="392"/>
      <c r="D40" s="392"/>
      <c r="E40" s="392"/>
      <c r="F40" s="392"/>
      <c r="G40" s="392"/>
      <c r="H40" s="392"/>
    </row>
    <row r="41" spans="1:8" ht="16.5" customHeight="1">
      <c r="A41" s="390" t="s">
        <v>191</v>
      </c>
      <c r="B41" s="390"/>
      <c r="C41" s="390"/>
      <c r="D41" s="390"/>
      <c r="E41" s="390"/>
      <c r="F41" s="390"/>
      <c r="G41" s="390"/>
      <c r="H41" s="390"/>
    </row>
    <row r="42" spans="1:8" ht="16.5" customHeight="1">
      <c r="A42" s="158" t="str">
        <f aca="true" t="shared" si="2" ref="A42:H42">A8</f>
        <v>O.G</v>
      </c>
      <c r="B42" s="158" t="str">
        <f t="shared" si="2"/>
        <v>NOMBRE</v>
      </c>
      <c r="C42" s="158" t="str">
        <f t="shared" si="2"/>
        <v>PUESTO</v>
      </c>
      <c r="D42" s="158" t="str">
        <f t="shared" si="2"/>
        <v>SUELDO</v>
      </c>
      <c r="E42" s="158" t="str">
        <f t="shared" si="2"/>
        <v>RETENCION</v>
      </c>
      <c r="F42" s="158" t="str">
        <f t="shared" si="2"/>
        <v>S.E.</v>
      </c>
      <c r="G42" s="158" t="str">
        <f t="shared" si="2"/>
        <v>SUELDO NETO</v>
      </c>
      <c r="H42" s="158" t="str">
        <f t="shared" si="2"/>
        <v>FIRMA</v>
      </c>
    </row>
    <row r="43" spans="1:8" ht="47.25" customHeight="1" thickBot="1">
      <c r="A43" s="97">
        <v>122</v>
      </c>
      <c r="B43" s="162" t="s">
        <v>261</v>
      </c>
      <c r="C43" s="186" t="s">
        <v>258</v>
      </c>
      <c r="D43" s="160">
        <v>4001</v>
      </c>
      <c r="E43" s="189"/>
      <c r="F43" s="160">
        <v>90</v>
      </c>
      <c r="G43" s="160">
        <f>D43-E43+F43</f>
        <v>4091</v>
      </c>
      <c r="H43" s="166"/>
    </row>
    <row r="44" spans="1:8" ht="16.5" customHeight="1" thickTop="1">
      <c r="A44" s="153"/>
      <c r="B44" s="164"/>
      <c r="C44" s="161" t="s">
        <v>8</v>
      </c>
      <c r="D44" s="188">
        <f>SUM(D43:D43)</f>
        <v>4001</v>
      </c>
      <c r="E44" s="188">
        <f>SUM(E43:E43)</f>
        <v>0</v>
      </c>
      <c r="F44" s="188">
        <f>SUM(F43:F43)</f>
        <v>90</v>
      </c>
      <c r="G44" s="188">
        <f>SUM(G43:G43)</f>
        <v>4091</v>
      </c>
      <c r="H44" s="170"/>
    </row>
    <row r="45" spans="1:8" ht="24" customHeight="1">
      <c r="A45" s="393" t="s">
        <v>289</v>
      </c>
      <c r="B45" s="390"/>
      <c r="C45" s="390"/>
      <c r="D45" s="390"/>
      <c r="E45" s="390"/>
      <c r="F45" s="390"/>
      <c r="G45" s="390"/>
      <c r="H45" s="390"/>
    </row>
    <row r="46" spans="1:8" ht="47.25" customHeight="1" thickBot="1">
      <c r="A46" s="97">
        <v>122</v>
      </c>
      <c r="B46" s="162" t="s">
        <v>281</v>
      </c>
      <c r="C46" s="186" t="s">
        <v>329</v>
      </c>
      <c r="D46" s="160">
        <v>1160</v>
      </c>
      <c r="E46" s="189"/>
      <c r="F46" s="160">
        <v>175</v>
      </c>
      <c r="G46" s="160">
        <f>D46-E46+F46</f>
        <v>1335</v>
      </c>
      <c r="H46" s="166"/>
    </row>
    <row r="47" spans="1:8" ht="16.5" customHeight="1" thickTop="1">
      <c r="A47" s="153"/>
      <c r="B47" s="164"/>
      <c r="C47" s="161" t="s">
        <v>8</v>
      </c>
      <c r="D47" s="188">
        <f>SUM(D46)</f>
        <v>1160</v>
      </c>
      <c r="E47" s="188">
        <f>SUM(E46)</f>
        <v>0</v>
      </c>
      <c r="F47" s="188">
        <f>SUM(F46)</f>
        <v>175</v>
      </c>
      <c r="G47" s="188">
        <f>SUM(G46)</f>
        <v>1335</v>
      </c>
      <c r="H47" s="170"/>
    </row>
    <row r="48" spans="1:8" ht="16.5" customHeight="1">
      <c r="A48" s="153"/>
      <c r="B48" s="164"/>
      <c r="C48" s="161"/>
      <c r="D48" s="188"/>
      <c r="E48" s="188"/>
      <c r="F48" s="188"/>
      <c r="G48" s="188"/>
      <c r="H48" s="170"/>
    </row>
    <row r="49" spans="1:8" ht="16.5" customHeight="1">
      <c r="A49" s="153">
        <v>2</v>
      </c>
      <c r="B49" s="164"/>
      <c r="C49" s="152"/>
      <c r="D49" s="188">
        <f>D47+D44</f>
        <v>5161</v>
      </c>
      <c r="E49" s="188">
        <f>E47+E44</f>
        <v>0</v>
      </c>
      <c r="F49" s="188">
        <f>F47+F44</f>
        <v>265</v>
      </c>
      <c r="G49" s="188">
        <f>G47+G44</f>
        <v>5426</v>
      </c>
      <c r="H49" s="170"/>
    </row>
    <row r="50" spans="1:8" ht="16.5" customHeight="1">
      <c r="A50" s="153"/>
      <c r="B50" s="164"/>
      <c r="C50" s="161"/>
      <c r="D50" s="188"/>
      <c r="E50" s="188"/>
      <c r="F50" s="188"/>
      <c r="G50" s="188"/>
      <c r="H50" s="170"/>
    </row>
    <row r="51" spans="1:8" ht="16.5" customHeight="1">
      <c r="A51" s="391" t="s">
        <v>0</v>
      </c>
      <c r="B51" s="391"/>
      <c r="C51" s="391"/>
      <c r="D51" s="391"/>
      <c r="E51" s="391"/>
      <c r="F51" s="391"/>
      <c r="G51" s="391"/>
      <c r="H51" s="391"/>
    </row>
    <row r="52" spans="1:8" ht="16.5" customHeight="1">
      <c r="A52" s="97"/>
      <c r="B52" s="391" t="s">
        <v>253</v>
      </c>
      <c r="C52" s="391"/>
      <c r="D52" s="391"/>
      <c r="E52" s="391"/>
      <c r="F52" s="391"/>
      <c r="G52" s="391"/>
      <c r="H52" s="391"/>
    </row>
    <row r="53" spans="1:8" ht="1.5" customHeight="1">
      <c r="A53" s="387"/>
      <c r="B53" s="388"/>
      <c r="C53" s="388"/>
      <c r="D53" s="388"/>
      <c r="E53" s="388"/>
      <c r="F53" s="388"/>
      <c r="G53" s="388"/>
      <c r="H53" s="388"/>
    </row>
    <row r="54" spans="1:8" ht="16.5" customHeight="1">
      <c r="A54" s="394" t="str">
        <f>A4</f>
        <v>NOMINA CORRESPONDIENTE A LA SEGUNDA QUINCENA </v>
      </c>
      <c r="B54" s="394"/>
      <c r="C54" s="394"/>
      <c r="D54" s="394"/>
      <c r="E54" s="394"/>
      <c r="F54" s="394"/>
      <c r="G54" s="394"/>
      <c r="H54" s="394"/>
    </row>
    <row r="55" spans="1:8" ht="16.5" customHeight="1">
      <c r="A55" s="389" t="str">
        <f>A5</f>
        <v>DEL MES DE JULIO 2015.</v>
      </c>
      <c r="B55" s="389"/>
      <c r="C55" s="389"/>
      <c r="D55" s="389"/>
      <c r="E55" s="389"/>
      <c r="F55" s="389"/>
      <c r="G55" s="389"/>
      <c r="H55" s="389"/>
    </row>
    <row r="56" spans="1:8" ht="16.5" customHeight="1">
      <c r="A56" s="390" t="s">
        <v>198</v>
      </c>
      <c r="B56" s="390"/>
      <c r="C56" s="390"/>
      <c r="D56" s="396"/>
      <c r="E56" s="390"/>
      <c r="F56" s="390"/>
      <c r="G56" s="390"/>
      <c r="H56" s="390"/>
    </row>
    <row r="57" spans="1:8" ht="16.5" customHeight="1">
      <c r="A57" s="158" t="str">
        <f aca="true" t="shared" si="3" ref="A57:H57">A8</f>
        <v>O.G</v>
      </c>
      <c r="B57" s="158" t="str">
        <f t="shared" si="3"/>
        <v>NOMBRE</v>
      </c>
      <c r="C57" s="158" t="str">
        <f t="shared" si="3"/>
        <v>PUESTO</v>
      </c>
      <c r="D57" s="158" t="str">
        <f t="shared" si="3"/>
        <v>SUELDO</v>
      </c>
      <c r="E57" s="158" t="str">
        <f t="shared" si="3"/>
        <v>RETENCION</v>
      </c>
      <c r="F57" s="158" t="str">
        <f t="shared" si="3"/>
        <v>S.E.</v>
      </c>
      <c r="G57" s="158" t="str">
        <f t="shared" si="3"/>
        <v>SUELDO NETO</v>
      </c>
      <c r="H57" s="158" t="str">
        <f t="shared" si="3"/>
        <v>FIRMA</v>
      </c>
    </row>
    <row r="58" spans="1:8" ht="30.75" customHeight="1" thickBot="1">
      <c r="A58" s="99">
        <v>122</v>
      </c>
      <c r="B58" s="190" t="s">
        <v>199</v>
      </c>
      <c r="C58" s="191" t="s">
        <v>66</v>
      </c>
      <c r="D58" s="167">
        <v>3227</v>
      </c>
      <c r="E58" s="167"/>
      <c r="F58" s="167">
        <v>90</v>
      </c>
      <c r="G58" s="167">
        <f>D58-E58+F58</f>
        <v>3317</v>
      </c>
      <c r="H58" s="192"/>
    </row>
    <row r="59" spans="1:7" ht="15" customHeight="1" thickTop="1">
      <c r="A59" s="152"/>
      <c r="B59" s="171"/>
      <c r="C59" s="193" t="s">
        <v>8</v>
      </c>
      <c r="D59" s="194">
        <f>SUM(D58)</f>
        <v>3227</v>
      </c>
      <c r="E59" s="194">
        <f>SUM(E58)</f>
        <v>0</v>
      </c>
      <c r="F59" s="194">
        <f>SUM(F58)</f>
        <v>90</v>
      </c>
      <c r="G59" s="194">
        <f>SUM(G58)</f>
        <v>3317</v>
      </c>
    </row>
    <row r="60" spans="1:7" ht="15" customHeight="1">
      <c r="A60" s="152"/>
      <c r="B60" s="171"/>
      <c r="C60" s="193"/>
      <c r="D60" s="194"/>
      <c r="E60" s="194"/>
      <c r="F60" s="194"/>
      <c r="G60" s="194"/>
    </row>
    <row r="61" spans="1:7" ht="15" customHeight="1">
      <c r="A61" s="152"/>
      <c r="B61" s="171"/>
      <c r="C61" s="193"/>
      <c r="D61" s="194"/>
      <c r="E61" s="194"/>
      <c r="F61" s="194"/>
      <c r="G61" s="194"/>
    </row>
    <row r="62" spans="1:8" ht="14.25" customHeight="1">
      <c r="A62" s="195">
        <v>1</v>
      </c>
      <c r="B62" s="172">
        <v>1</v>
      </c>
      <c r="C62" s="196"/>
      <c r="D62" s="174"/>
      <c r="E62" s="174"/>
      <c r="F62" s="174"/>
      <c r="G62" s="174"/>
      <c r="H62" s="175"/>
    </row>
    <row r="63" spans="1:8" ht="14.25" customHeight="1">
      <c r="A63" s="397"/>
      <c r="B63" s="397"/>
      <c r="C63" s="397"/>
      <c r="D63" s="397"/>
      <c r="E63" s="397"/>
      <c r="F63" s="397"/>
      <c r="G63" s="397"/>
      <c r="H63" s="397"/>
    </row>
    <row r="64" spans="1:8" ht="14.25" customHeight="1">
      <c r="A64" s="397" t="str">
        <f>A51</f>
        <v>H. AYUNTAMIENTO DE AYOTLÁN, JALISCO</v>
      </c>
      <c r="B64" s="397"/>
      <c r="C64" s="397"/>
      <c r="D64" s="397"/>
      <c r="E64" s="397"/>
      <c r="F64" s="397"/>
      <c r="G64" s="397"/>
      <c r="H64" s="397"/>
    </row>
    <row r="65" spans="1:8" ht="14.25" customHeight="1">
      <c r="A65" s="397" t="str">
        <f>B52</f>
        <v>ADMINISTRACIÓN 2012-2015</v>
      </c>
      <c r="B65" s="397"/>
      <c r="C65" s="397"/>
      <c r="D65" s="397"/>
      <c r="E65" s="397"/>
      <c r="F65" s="397"/>
      <c r="G65" s="397"/>
      <c r="H65" s="397"/>
    </row>
    <row r="66" spans="1:8" ht="14.25" customHeight="1">
      <c r="A66" s="397" t="str">
        <f>A54</f>
        <v>NOMINA CORRESPONDIENTE A LA SEGUNDA QUINCENA </v>
      </c>
      <c r="B66" s="397"/>
      <c r="C66" s="397"/>
      <c r="D66" s="397"/>
      <c r="E66" s="397"/>
      <c r="F66" s="397"/>
      <c r="G66" s="397"/>
      <c r="H66" s="397"/>
    </row>
    <row r="67" spans="1:8" ht="14.25" customHeight="1">
      <c r="A67" s="397" t="str">
        <f>A55</f>
        <v>DEL MES DE JULIO 2015.</v>
      </c>
      <c r="B67" s="397"/>
      <c r="C67" s="397"/>
      <c r="D67" s="397"/>
      <c r="E67" s="397"/>
      <c r="F67" s="397"/>
      <c r="G67" s="397"/>
      <c r="H67" s="397"/>
    </row>
    <row r="68" spans="1:8" ht="14.25" customHeight="1">
      <c r="A68" s="390" t="s">
        <v>371</v>
      </c>
      <c r="B68" s="390"/>
      <c r="C68" s="390"/>
      <c r="D68" s="396"/>
      <c r="E68" s="390"/>
      <c r="F68" s="390"/>
      <c r="G68" s="390"/>
      <c r="H68" s="390"/>
    </row>
    <row r="69" spans="1:8" ht="14.25" customHeight="1">
      <c r="A69" s="158" t="str">
        <f aca="true" t="shared" si="4" ref="A69:H69">A57</f>
        <v>O.G</v>
      </c>
      <c r="B69" s="158" t="str">
        <f t="shared" si="4"/>
        <v>NOMBRE</v>
      </c>
      <c r="C69" s="158" t="str">
        <f t="shared" si="4"/>
        <v>PUESTO</v>
      </c>
      <c r="D69" s="158" t="str">
        <f t="shared" si="4"/>
        <v>SUELDO</v>
      </c>
      <c r="E69" s="158" t="str">
        <f t="shared" si="4"/>
        <v>RETENCION</v>
      </c>
      <c r="F69" s="158" t="str">
        <f t="shared" si="4"/>
        <v>S.E.</v>
      </c>
      <c r="G69" s="158" t="str">
        <f t="shared" si="4"/>
        <v>SUELDO NETO</v>
      </c>
      <c r="H69" s="158" t="str">
        <f t="shared" si="4"/>
        <v>FIRMA</v>
      </c>
    </row>
    <row r="70" spans="1:8" ht="14.25" customHeight="1" thickBot="1">
      <c r="A70" s="99">
        <v>122</v>
      </c>
      <c r="B70" s="99" t="s">
        <v>372</v>
      </c>
      <c r="C70" s="98" t="s">
        <v>373</v>
      </c>
      <c r="D70" s="167">
        <v>2952</v>
      </c>
      <c r="E70" s="318"/>
      <c r="F70" s="318">
        <v>111</v>
      </c>
      <c r="G70" s="319">
        <f>D70-E70+F70</f>
        <v>3063</v>
      </c>
      <c r="H70" s="197"/>
    </row>
    <row r="71" spans="1:8" ht="14.25" customHeight="1" thickTop="1">
      <c r="A71" s="99"/>
      <c r="B71" s="99"/>
      <c r="C71" s="98" t="s">
        <v>8</v>
      </c>
      <c r="D71" s="169">
        <f>D70</f>
        <v>2952</v>
      </c>
      <c r="E71" s="169">
        <f>E70</f>
        <v>0</v>
      </c>
      <c r="F71" s="169">
        <f>F70</f>
        <v>111</v>
      </c>
      <c r="G71" s="169">
        <f>G70</f>
        <v>3063</v>
      </c>
      <c r="H71" s="175"/>
    </row>
    <row r="72" spans="1:8" ht="14.25" customHeight="1">
      <c r="A72" s="195">
        <v>1</v>
      </c>
      <c r="B72" s="172">
        <v>1</v>
      </c>
      <c r="C72" s="196"/>
      <c r="D72" s="174"/>
      <c r="E72" s="174"/>
      <c r="F72" s="174"/>
      <c r="G72" s="174"/>
      <c r="H72" s="175"/>
    </row>
    <row r="73" spans="1:8" ht="14.25" customHeight="1">
      <c r="A73" s="195"/>
      <c r="B73" s="172"/>
      <c r="C73" s="196"/>
      <c r="D73" s="174"/>
      <c r="E73" s="174"/>
      <c r="F73" s="174"/>
      <c r="G73" s="174"/>
      <c r="H73" s="175"/>
    </row>
    <row r="74" spans="1:8" ht="14.25" customHeight="1">
      <c r="A74" s="195"/>
      <c r="B74" s="172"/>
      <c r="C74" s="196"/>
      <c r="D74" s="174"/>
      <c r="E74" s="174"/>
      <c r="F74" s="174"/>
      <c r="G74" s="174"/>
      <c r="H74" s="175"/>
    </row>
    <row r="75" spans="1:8" ht="14.25" customHeight="1">
      <c r="A75" s="195"/>
      <c r="B75" s="172"/>
      <c r="C75" s="196"/>
      <c r="D75" s="174"/>
      <c r="E75" s="174"/>
      <c r="F75" s="174"/>
      <c r="G75" s="174"/>
      <c r="H75" s="175"/>
    </row>
    <row r="76" spans="1:8" ht="12.75" customHeight="1">
      <c r="A76" s="195"/>
      <c r="B76" s="172"/>
      <c r="C76" s="196"/>
      <c r="D76" s="174"/>
      <c r="E76" s="174"/>
      <c r="F76" s="174"/>
      <c r="G76" s="174"/>
      <c r="H76" s="175"/>
    </row>
    <row r="77" spans="1:8" ht="12.75" customHeight="1">
      <c r="A77" s="195"/>
      <c r="B77" s="172"/>
      <c r="C77" s="196"/>
      <c r="D77" s="174"/>
      <c r="E77" s="174"/>
      <c r="F77" s="174"/>
      <c r="G77" s="174"/>
      <c r="H77" s="175"/>
    </row>
    <row r="78" spans="1:8" ht="12.75" customHeight="1">
      <c r="A78" s="195"/>
      <c r="B78" s="172"/>
      <c r="C78" s="196"/>
      <c r="D78" s="174"/>
      <c r="E78" s="174"/>
      <c r="F78" s="174"/>
      <c r="G78" s="174"/>
      <c r="H78" s="175"/>
    </row>
    <row r="79" spans="1:8" ht="12.75" customHeight="1">
      <c r="A79" s="195"/>
      <c r="B79" s="172"/>
      <c r="C79" s="196"/>
      <c r="D79" s="174"/>
      <c r="E79" s="174"/>
      <c r="F79" s="174"/>
      <c r="G79" s="174"/>
      <c r="H79" s="175"/>
    </row>
    <row r="80" spans="1:8" ht="12.75" customHeight="1">
      <c r="A80" s="195"/>
      <c r="B80" s="172"/>
      <c r="C80" s="196"/>
      <c r="D80" s="174"/>
      <c r="E80" s="174"/>
      <c r="F80" s="174"/>
      <c r="G80" s="174"/>
      <c r="H80" s="175"/>
    </row>
    <row r="81" spans="1:8" ht="12.75" customHeight="1">
      <c r="A81" s="195"/>
      <c r="B81" s="172"/>
      <c r="C81" s="196"/>
      <c r="D81" s="174"/>
      <c r="E81" s="174"/>
      <c r="F81" s="174"/>
      <c r="G81" s="174"/>
      <c r="H81" s="175"/>
    </row>
    <row r="82" spans="1:8" ht="12.75" customHeight="1">
      <c r="A82" s="195"/>
      <c r="B82" s="172"/>
      <c r="C82" s="173" t="s">
        <v>192</v>
      </c>
      <c r="D82" s="320">
        <f>D11+D22+D33+D49+D59+D71</f>
        <v>23211</v>
      </c>
      <c r="E82" s="320">
        <f>E11+E22+E33+E49+E59+E71</f>
        <v>0</v>
      </c>
      <c r="F82" s="320">
        <f>F11+F22+F33+F49+F59+F71</f>
        <v>1362</v>
      </c>
      <c r="G82" s="320">
        <f>G11+G22+G33+G49+G59+G71</f>
        <v>24573</v>
      </c>
      <c r="H82" s="175"/>
    </row>
    <row r="83" spans="1:8" ht="12.75" customHeight="1">
      <c r="A83" s="195"/>
      <c r="B83" s="172"/>
      <c r="C83" s="173"/>
      <c r="D83" s="176">
        <f>'[1]EVENTUALES'!$F$31</f>
        <v>23211</v>
      </c>
      <c r="E83" s="176">
        <f>'[1]EVENTUALES'!$H$31</f>
        <v>0</v>
      </c>
      <c r="F83" s="176">
        <f>'[1]EVENTUALES'!$G$31</f>
        <v>1362</v>
      </c>
      <c r="G83" s="176">
        <f>'[1]EVENTUALES'!$J$31</f>
        <v>24573</v>
      </c>
      <c r="H83" s="175"/>
    </row>
    <row r="84" spans="1:8" ht="12.75" customHeight="1">
      <c r="A84" s="195"/>
      <c r="B84" s="172"/>
      <c r="C84" s="173"/>
      <c r="D84" s="175"/>
      <c r="E84" s="175"/>
      <c r="F84" s="175"/>
      <c r="G84" s="174"/>
      <c r="H84" s="175"/>
    </row>
    <row r="85" spans="1:8" ht="12.75" customHeight="1">
      <c r="A85" s="195"/>
      <c r="B85" s="172"/>
      <c r="C85" s="173"/>
      <c r="D85" s="174">
        <f>D82-D83</f>
        <v>0</v>
      </c>
      <c r="E85" s="174">
        <f>E82-E83</f>
        <v>0</v>
      </c>
      <c r="F85" s="174">
        <f>F82-F83</f>
        <v>0</v>
      </c>
      <c r="G85" s="174">
        <f>G82-G83</f>
        <v>0</v>
      </c>
      <c r="H85" s="175"/>
    </row>
    <row r="86" spans="1:8" ht="12.75" customHeight="1">
      <c r="A86" s="195"/>
      <c r="B86" s="172"/>
      <c r="C86" s="173"/>
      <c r="D86" s="175"/>
      <c r="E86" s="175"/>
      <c r="F86" s="175"/>
      <c r="G86" s="175"/>
      <c r="H86" s="175"/>
    </row>
    <row r="87" spans="1:8" ht="12.75" customHeight="1">
      <c r="A87" s="340" t="s">
        <v>396</v>
      </c>
      <c r="B87" s="340"/>
      <c r="C87" s="344" t="s">
        <v>397</v>
      </c>
      <c r="D87" s="337"/>
      <c r="E87" s="337"/>
      <c r="F87" s="337"/>
      <c r="G87" s="337"/>
      <c r="H87" s="338"/>
    </row>
    <row r="88" spans="1:8" ht="24" customHeight="1">
      <c r="A88" s="341" t="s">
        <v>396</v>
      </c>
      <c r="B88" s="340">
        <f>A62+A49+A33+A22+A11+A72</f>
        <v>10</v>
      </c>
      <c r="C88" s="339" t="e">
        <f>#REF!+#REF!+#REF!</f>
        <v>#REF!</v>
      </c>
      <c r="D88" s="338"/>
      <c r="E88" s="338"/>
      <c r="F88" s="338"/>
      <c r="G88" s="338"/>
      <c r="H88" s="338"/>
    </row>
    <row r="89" spans="1:2" ht="12.75" customHeight="1">
      <c r="A89" s="342"/>
      <c r="B89" s="343">
        <v>9</v>
      </c>
    </row>
  </sheetData>
  <sheetProtection/>
  <mergeCells count="41">
    <mergeCell ref="A68:H68"/>
    <mergeCell ref="A63:H63"/>
    <mergeCell ref="A64:H64"/>
    <mergeCell ref="A65:H65"/>
    <mergeCell ref="A66:H66"/>
    <mergeCell ref="A67:H67"/>
    <mergeCell ref="A56:H56"/>
    <mergeCell ref="A26:H26"/>
    <mergeCell ref="A51:H51"/>
    <mergeCell ref="A38:H38"/>
    <mergeCell ref="A39:H39"/>
    <mergeCell ref="A37:H37"/>
    <mergeCell ref="A27:H27"/>
    <mergeCell ref="A53:H53"/>
    <mergeCell ref="A28:H28"/>
    <mergeCell ref="A29:H29"/>
    <mergeCell ref="A6:H6"/>
    <mergeCell ref="A1:H1"/>
    <mergeCell ref="A4:H4"/>
    <mergeCell ref="A5:H5"/>
    <mergeCell ref="A2:H2"/>
    <mergeCell ref="A3:H3"/>
    <mergeCell ref="B13:H13"/>
    <mergeCell ref="B24:H24"/>
    <mergeCell ref="A7:H7"/>
    <mergeCell ref="A12:H12"/>
    <mergeCell ref="A18:H18"/>
    <mergeCell ref="A23:H23"/>
    <mergeCell ref="A16:H16"/>
    <mergeCell ref="A17:H17"/>
    <mergeCell ref="A15:H15"/>
    <mergeCell ref="A14:H14"/>
    <mergeCell ref="A25:H25"/>
    <mergeCell ref="A55:H55"/>
    <mergeCell ref="A41:H41"/>
    <mergeCell ref="B52:H52"/>
    <mergeCell ref="A35:H35"/>
    <mergeCell ref="B36:H36"/>
    <mergeCell ref="A40:H40"/>
    <mergeCell ref="A45:H45"/>
    <mergeCell ref="A54:H54"/>
  </mergeCells>
  <printOptions verticalCentered="1"/>
  <pageMargins left="0.25" right="0.25" top="0.75" bottom="0.75" header="0.3" footer="0.3"/>
  <pageSetup horizontalDpi="300" verticalDpi="300" orientation="landscape" scale="79" r:id="rId1"/>
  <headerFooter alignWithMargins="0">
    <oddFooter>&amp;C&amp;12Página &amp;P de &amp;N</oddFooter>
  </headerFooter>
  <rowBreaks count="4" manualBreakCount="4">
    <brk id="11" max="9" man="1"/>
    <brk id="22" max="9" man="1"/>
    <brk id="34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80"/>
  <sheetViews>
    <sheetView view="pageBreakPreview" zoomScale="90" zoomScaleSheetLayoutView="90" zoomScalePageLayoutView="0" workbookViewId="0" topLeftCell="A58">
      <selection activeCell="A61" sqref="A61:H61"/>
    </sheetView>
  </sheetViews>
  <sheetFormatPr defaultColWidth="11.28125" defaultRowHeight="12.75" customHeight="1"/>
  <cols>
    <col min="1" max="1" width="11.28125" style="41" customWidth="1"/>
    <col min="2" max="2" width="33.8515625" style="42" customWidth="1"/>
    <col min="3" max="3" width="23.421875" style="43" customWidth="1"/>
    <col min="4" max="4" width="15.8515625" style="40" bestFit="1" customWidth="1"/>
    <col min="5" max="5" width="15.00390625" style="40" customWidth="1"/>
    <col min="6" max="6" width="13.421875" style="40" bestFit="1" customWidth="1"/>
    <col min="7" max="7" width="16.8515625" style="40" bestFit="1" customWidth="1"/>
    <col min="8" max="8" width="40.421875" style="40" customWidth="1"/>
    <col min="9" max="9" width="11.28125" style="40" customWidth="1"/>
    <col min="10" max="10" width="9.8515625" style="40" customWidth="1"/>
    <col min="11" max="16384" width="11.28125" style="40" customWidth="1"/>
  </cols>
  <sheetData>
    <row r="1" spans="1:8" ht="15" customHeight="1">
      <c r="A1" s="399" t="s">
        <v>0</v>
      </c>
      <c r="B1" s="399"/>
      <c r="C1" s="399"/>
      <c r="D1" s="399"/>
      <c r="E1" s="399"/>
      <c r="F1" s="399"/>
      <c r="G1" s="399"/>
      <c r="H1" s="399"/>
    </row>
    <row r="2" spans="1:8" ht="15" customHeight="1">
      <c r="A2" s="399" t="s">
        <v>253</v>
      </c>
      <c r="B2" s="401"/>
      <c r="C2" s="401"/>
      <c r="D2" s="401"/>
      <c r="E2" s="401"/>
      <c r="F2" s="401"/>
      <c r="G2" s="401"/>
      <c r="H2" s="401"/>
    </row>
    <row r="3" spans="1:8" ht="2.25" customHeight="1">
      <c r="A3" s="16"/>
      <c r="B3" s="77"/>
      <c r="C3" s="78"/>
      <c r="D3" s="79"/>
      <c r="E3" s="79"/>
      <c r="F3" s="79"/>
      <c r="G3" s="79"/>
      <c r="H3" s="79"/>
    </row>
    <row r="4" spans="1:8" ht="15" customHeight="1">
      <c r="A4" s="400" t="str">
        <f>Eventuales!A54</f>
        <v>NOMINA CORRESPONDIENTE A LA SEGUNDA QUINCENA </v>
      </c>
      <c r="B4" s="400"/>
      <c r="C4" s="400"/>
      <c r="D4" s="400"/>
      <c r="E4" s="400"/>
      <c r="F4" s="400"/>
      <c r="G4" s="400"/>
      <c r="H4" s="400"/>
    </row>
    <row r="5" spans="1:8" ht="15" customHeight="1">
      <c r="A5" s="400" t="str">
        <f>Eventuales!A55</f>
        <v>DEL MES DE JULIO 2015.</v>
      </c>
      <c r="B5" s="400"/>
      <c r="C5" s="400"/>
      <c r="D5" s="400"/>
      <c r="E5" s="400"/>
      <c r="F5" s="400"/>
      <c r="G5" s="400"/>
      <c r="H5" s="400"/>
    </row>
    <row r="6" spans="1:8" ht="15" customHeight="1">
      <c r="A6" s="398" t="s">
        <v>12</v>
      </c>
      <c r="B6" s="398"/>
      <c r="C6" s="398"/>
      <c r="D6" s="398"/>
      <c r="E6" s="398"/>
      <c r="F6" s="398"/>
      <c r="G6" s="398"/>
      <c r="H6" s="398"/>
    </row>
    <row r="7" spans="1:8" ht="15" customHeight="1">
      <c r="A7" s="49" t="s">
        <v>33</v>
      </c>
      <c r="B7" s="50" t="s">
        <v>1</v>
      </c>
      <c r="C7" s="49" t="s">
        <v>2</v>
      </c>
      <c r="D7" s="49" t="s">
        <v>3</v>
      </c>
      <c r="E7" s="49" t="s">
        <v>4</v>
      </c>
      <c r="F7" s="49" t="s">
        <v>5</v>
      </c>
      <c r="G7" s="50" t="s">
        <v>6</v>
      </c>
      <c r="H7" s="71" t="s">
        <v>7</v>
      </c>
    </row>
    <row r="8" spans="1:10" ht="45" customHeight="1" thickBot="1">
      <c r="A8" s="9">
        <v>451</v>
      </c>
      <c r="B8" s="10" t="s">
        <v>27</v>
      </c>
      <c r="C8" s="9" t="s">
        <v>13</v>
      </c>
      <c r="D8" s="11">
        <v>2781</v>
      </c>
      <c r="E8" s="12"/>
      <c r="F8" s="12">
        <v>129</v>
      </c>
      <c r="G8" s="12">
        <f>D8-E8+F8</f>
        <v>2910</v>
      </c>
      <c r="H8" s="18"/>
      <c r="J8" s="40">
        <f aca="true" t="shared" si="0" ref="J8:J16">I8/2</f>
        <v>0</v>
      </c>
    </row>
    <row r="9" spans="1:10" ht="44.25" customHeight="1" thickBot="1">
      <c r="A9" s="9">
        <v>451</v>
      </c>
      <c r="B9" s="10" t="s">
        <v>28</v>
      </c>
      <c r="C9" s="9" t="s">
        <v>13</v>
      </c>
      <c r="D9" s="11">
        <v>1146</v>
      </c>
      <c r="E9" s="12"/>
      <c r="F9" s="12">
        <v>175</v>
      </c>
      <c r="G9" s="12">
        <f aca="true" t="shared" si="1" ref="G9:G18">D9-E9+F9</f>
        <v>1321</v>
      </c>
      <c r="H9" s="18"/>
      <c r="J9" s="40">
        <f t="shared" si="0"/>
        <v>0</v>
      </c>
    </row>
    <row r="10" spans="1:10" ht="45" customHeight="1" thickBot="1">
      <c r="A10" s="9">
        <v>451</v>
      </c>
      <c r="B10" s="10" t="s">
        <v>29</v>
      </c>
      <c r="C10" s="9" t="s">
        <v>13</v>
      </c>
      <c r="D10" s="11">
        <v>1146</v>
      </c>
      <c r="E10" s="12"/>
      <c r="F10" s="12">
        <v>175</v>
      </c>
      <c r="G10" s="12">
        <f t="shared" si="1"/>
        <v>1321</v>
      </c>
      <c r="H10" s="18"/>
      <c r="J10" s="40">
        <f t="shared" si="0"/>
        <v>0</v>
      </c>
    </row>
    <row r="11" spans="1:10" ht="41.25" customHeight="1" thickBot="1">
      <c r="A11" s="9">
        <v>451</v>
      </c>
      <c r="B11" s="10" t="s">
        <v>390</v>
      </c>
      <c r="C11" s="9" t="s">
        <v>13</v>
      </c>
      <c r="D11" s="11">
        <v>1519</v>
      </c>
      <c r="E11" s="12"/>
      <c r="F11" s="12">
        <v>167</v>
      </c>
      <c r="G11" s="12">
        <f t="shared" si="1"/>
        <v>1686</v>
      </c>
      <c r="H11" s="18"/>
      <c r="J11" s="40">
        <f t="shared" si="0"/>
        <v>0</v>
      </c>
    </row>
    <row r="12" spans="1:10" ht="42" customHeight="1" thickBot="1">
      <c r="A12" s="9">
        <v>451</v>
      </c>
      <c r="B12" s="10" t="s">
        <v>30</v>
      </c>
      <c r="C12" s="9" t="s">
        <v>13</v>
      </c>
      <c r="D12" s="11">
        <v>2301</v>
      </c>
      <c r="E12" s="12"/>
      <c r="F12" s="12">
        <v>142</v>
      </c>
      <c r="G12" s="12">
        <f t="shared" si="1"/>
        <v>2443</v>
      </c>
      <c r="H12" s="18"/>
      <c r="J12" s="40">
        <f t="shared" si="0"/>
        <v>0</v>
      </c>
    </row>
    <row r="13" spans="1:10" ht="45" customHeight="1" thickBot="1">
      <c r="A13" s="9">
        <v>451</v>
      </c>
      <c r="B13" s="10" t="s">
        <v>31</v>
      </c>
      <c r="C13" s="9" t="s">
        <v>13</v>
      </c>
      <c r="D13" s="11">
        <v>1020</v>
      </c>
      <c r="E13" s="11"/>
      <c r="F13" s="11">
        <v>175</v>
      </c>
      <c r="G13" s="12">
        <f t="shared" si="1"/>
        <v>1195</v>
      </c>
      <c r="H13" s="18"/>
      <c r="J13" s="40">
        <f t="shared" si="0"/>
        <v>0</v>
      </c>
    </row>
    <row r="14" spans="1:8" ht="40.5" customHeight="1" thickBot="1">
      <c r="A14" s="9">
        <v>451</v>
      </c>
      <c r="B14" s="10" t="s">
        <v>321</v>
      </c>
      <c r="C14" s="9" t="s">
        <v>13</v>
      </c>
      <c r="D14" s="11">
        <v>3263</v>
      </c>
      <c r="E14" s="12"/>
      <c r="F14" s="12">
        <v>90</v>
      </c>
      <c r="G14" s="12">
        <f t="shared" si="1"/>
        <v>3353</v>
      </c>
      <c r="H14" s="18"/>
    </row>
    <row r="15" spans="1:8" ht="42.75" customHeight="1" thickBot="1">
      <c r="A15" s="9">
        <v>451</v>
      </c>
      <c r="B15" s="10" t="s">
        <v>287</v>
      </c>
      <c r="C15" s="9" t="s">
        <v>13</v>
      </c>
      <c r="D15" s="11">
        <v>2674</v>
      </c>
      <c r="E15" s="12"/>
      <c r="F15" s="12">
        <v>129</v>
      </c>
      <c r="G15" s="12">
        <f t="shared" si="1"/>
        <v>2803</v>
      </c>
      <c r="H15" s="48"/>
    </row>
    <row r="16" spans="1:10" ht="40.5" customHeight="1" thickBot="1">
      <c r="A16" s="9">
        <v>451</v>
      </c>
      <c r="B16" s="10" t="s">
        <v>32</v>
      </c>
      <c r="C16" s="9" t="s">
        <v>13</v>
      </c>
      <c r="D16" s="11">
        <v>3263</v>
      </c>
      <c r="E16" s="11"/>
      <c r="F16" s="11">
        <v>90</v>
      </c>
      <c r="G16" s="12">
        <f t="shared" si="1"/>
        <v>3353</v>
      </c>
      <c r="H16" s="18"/>
      <c r="J16" s="40">
        <f t="shared" si="0"/>
        <v>0</v>
      </c>
    </row>
    <row r="17" spans="1:8" ht="38.25" customHeight="1" thickBot="1">
      <c r="A17" s="9">
        <v>451</v>
      </c>
      <c r="B17" s="45" t="s">
        <v>288</v>
      </c>
      <c r="C17" s="46" t="s">
        <v>13</v>
      </c>
      <c r="D17" s="11">
        <v>3679</v>
      </c>
      <c r="E17" s="15"/>
      <c r="F17" s="11">
        <v>90</v>
      </c>
      <c r="G17" s="12">
        <f t="shared" si="1"/>
        <v>3769</v>
      </c>
      <c r="H17" s="17"/>
    </row>
    <row r="18" spans="1:8" ht="47.25" customHeight="1" thickBot="1">
      <c r="A18" s="9">
        <v>451</v>
      </c>
      <c r="B18" s="45" t="s">
        <v>322</v>
      </c>
      <c r="C18" s="46" t="s">
        <v>13</v>
      </c>
      <c r="D18" s="13">
        <v>1202</v>
      </c>
      <c r="E18" s="14"/>
      <c r="F18" s="13">
        <v>175</v>
      </c>
      <c r="G18" s="12">
        <f t="shared" si="1"/>
        <v>1377</v>
      </c>
      <c r="H18" s="17"/>
    </row>
    <row r="19" spans="1:8" ht="54.75" customHeight="1" thickTop="1">
      <c r="A19" s="147"/>
      <c r="B19" s="53"/>
      <c r="C19" s="54" t="s">
        <v>8</v>
      </c>
      <c r="D19" s="55">
        <f>SUM(D8:D18)</f>
        <v>23994</v>
      </c>
      <c r="E19" s="55">
        <f>SUM(E8:E18)</f>
        <v>0</v>
      </c>
      <c r="F19" s="55">
        <f>SUM(F8:F18)</f>
        <v>1537</v>
      </c>
      <c r="G19" s="55">
        <f>SUM(G8:G18)</f>
        <v>25531</v>
      </c>
      <c r="H19" s="56" t="s">
        <v>34</v>
      </c>
    </row>
    <row r="20" spans="1:8" ht="27" customHeight="1">
      <c r="A20" s="365" t="s">
        <v>401</v>
      </c>
      <c r="B20" s="53"/>
      <c r="C20" s="54"/>
      <c r="D20" s="55"/>
      <c r="E20" s="55"/>
      <c r="F20" s="55"/>
      <c r="G20" s="55"/>
      <c r="H20" s="56"/>
    </row>
    <row r="21" spans="1:8" ht="27" customHeight="1">
      <c r="A21" s="365">
        <v>11</v>
      </c>
      <c r="B21" s="365">
        <v>6</v>
      </c>
      <c r="C21" s="54"/>
      <c r="D21" s="55"/>
      <c r="E21" s="55"/>
      <c r="F21" s="55"/>
      <c r="G21" s="55"/>
      <c r="H21" s="56"/>
    </row>
    <row r="22" spans="1:8" ht="15" customHeight="1">
      <c r="A22" s="400"/>
      <c r="B22" s="400"/>
      <c r="C22" s="400"/>
      <c r="D22" s="400"/>
      <c r="E22" s="400"/>
      <c r="F22" s="400"/>
      <c r="G22" s="400"/>
      <c r="H22" s="400"/>
    </row>
    <row r="23" spans="1:8" ht="15" customHeight="1">
      <c r="A23" s="357"/>
      <c r="B23" s="53"/>
      <c r="C23" s="54"/>
      <c r="D23" s="55"/>
      <c r="E23" s="55"/>
      <c r="F23" s="55"/>
      <c r="G23" s="55"/>
      <c r="H23" s="56"/>
    </row>
    <row r="24" spans="1:8" ht="15" customHeight="1">
      <c r="A24" s="400" t="str">
        <f>A1</f>
        <v>H. AYUNTAMIENTO DE AYOTLÁN, JALISCO</v>
      </c>
      <c r="B24" s="400"/>
      <c r="C24" s="400"/>
      <c r="D24" s="400"/>
      <c r="E24" s="400"/>
      <c r="F24" s="400"/>
      <c r="G24" s="400"/>
      <c r="H24" s="400"/>
    </row>
    <row r="25" spans="1:8" ht="15" customHeight="1">
      <c r="A25" s="400" t="str">
        <f>A2</f>
        <v>ADMINISTRACIÓN 2012-2015</v>
      </c>
      <c r="B25" s="400"/>
      <c r="C25" s="400"/>
      <c r="D25" s="400"/>
      <c r="E25" s="400"/>
      <c r="F25" s="400"/>
      <c r="G25" s="400"/>
      <c r="H25" s="400"/>
    </row>
    <row r="26" spans="1:8" ht="15" customHeight="1">
      <c r="A26" s="400" t="str">
        <f>A4</f>
        <v>NOMINA CORRESPONDIENTE A LA SEGUNDA QUINCENA </v>
      </c>
      <c r="B26" s="400"/>
      <c r="C26" s="400"/>
      <c r="D26" s="400"/>
      <c r="E26" s="400"/>
      <c r="F26" s="400"/>
      <c r="G26" s="400"/>
      <c r="H26" s="400"/>
    </row>
    <row r="27" spans="1:8" ht="15" customHeight="1">
      <c r="A27" s="400" t="str">
        <f>A5</f>
        <v>DEL MES DE JULIO 2015.</v>
      </c>
      <c r="B27" s="400"/>
      <c r="C27" s="400"/>
      <c r="D27" s="400"/>
      <c r="E27" s="400"/>
      <c r="F27" s="400"/>
      <c r="G27" s="400"/>
      <c r="H27" s="400"/>
    </row>
    <row r="28" spans="1:8" s="360" customFormat="1" ht="15" customHeight="1">
      <c r="A28" s="398" t="str">
        <f>A6</f>
        <v>PENSIONADOS</v>
      </c>
      <c r="B28" s="398"/>
      <c r="C28" s="398"/>
      <c r="D28" s="398"/>
      <c r="E28" s="398"/>
      <c r="F28" s="398"/>
      <c r="G28" s="398"/>
      <c r="H28" s="398"/>
    </row>
    <row r="29" spans="1:8" ht="15" customHeight="1">
      <c r="A29" s="49" t="s">
        <v>33</v>
      </c>
      <c r="B29" s="50" t="s">
        <v>1</v>
      </c>
      <c r="C29" s="49" t="s">
        <v>2</v>
      </c>
      <c r="D29" s="49" t="s">
        <v>3</v>
      </c>
      <c r="E29" s="49" t="s">
        <v>4</v>
      </c>
      <c r="F29" s="49" t="s">
        <v>5</v>
      </c>
      <c r="G29" s="50" t="s">
        <v>6</v>
      </c>
      <c r="H29" s="356" t="s">
        <v>7</v>
      </c>
    </row>
    <row r="30" spans="1:8" ht="42" customHeight="1" thickBot="1">
      <c r="A30" s="9">
        <v>451</v>
      </c>
      <c r="B30" s="361" t="s">
        <v>107</v>
      </c>
      <c r="C30" s="362" t="s">
        <v>13</v>
      </c>
      <c r="D30" s="11">
        <v>3515</v>
      </c>
      <c r="E30" s="45"/>
      <c r="F30" s="11">
        <v>90</v>
      </c>
      <c r="G30" s="11">
        <f>D30-E30+F30</f>
        <v>3605</v>
      </c>
      <c r="H30" s="363"/>
    </row>
    <row r="31" spans="1:8" ht="42" customHeight="1" thickBot="1">
      <c r="A31" s="9">
        <v>451</v>
      </c>
      <c r="B31" s="231" t="s">
        <v>402</v>
      </c>
      <c r="C31" s="362" t="s">
        <v>13</v>
      </c>
      <c r="D31" s="11">
        <v>3263</v>
      </c>
      <c r="E31" s="11"/>
      <c r="F31" s="11">
        <v>90</v>
      </c>
      <c r="G31" s="11">
        <f aca="true" t="shared" si="2" ref="G31:G42">D31-E31+F31</f>
        <v>3353</v>
      </c>
      <c r="H31" s="364"/>
    </row>
    <row r="32" spans="1:15" ht="42" customHeight="1" thickBot="1">
      <c r="A32" s="205">
        <v>451</v>
      </c>
      <c r="B32" s="284" t="s">
        <v>403</v>
      </c>
      <c r="C32" s="362" t="s">
        <v>13</v>
      </c>
      <c r="D32" s="11">
        <v>1230</v>
      </c>
      <c r="E32" s="11"/>
      <c r="F32" s="11">
        <v>175</v>
      </c>
      <c r="G32" s="11">
        <f t="shared" si="2"/>
        <v>1405</v>
      </c>
      <c r="H32" s="232"/>
      <c r="I32" s="198"/>
      <c r="J32" s="198"/>
      <c r="K32" s="198"/>
      <c r="L32" s="198"/>
      <c r="M32" s="198"/>
      <c r="N32" s="198"/>
      <c r="O32" s="198"/>
    </row>
    <row r="33" spans="1:15" ht="42" customHeight="1" thickBot="1">
      <c r="A33" s="205">
        <v>451</v>
      </c>
      <c r="B33" s="361" t="s">
        <v>312</v>
      </c>
      <c r="C33" s="362" t="s">
        <v>13</v>
      </c>
      <c r="D33" s="11">
        <v>3263</v>
      </c>
      <c r="E33" s="11"/>
      <c r="F33" s="11">
        <v>90</v>
      </c>
      <c r="G33" s="11">
        <f t="shared" si="2"/>
        <v>3353</v>
      </c>
      <c r="H33" s="223"/>
      <c r="I33" s="198"/>
      <c r="J33" s="198"/>
      <c r="K33" s="198"/>
      <c r="L33" s="198"/>
      <c r="M33" s="198"/>
      <c r="N33" s="198"/>
      <c r="O33" s="198"/>
    </row>
    <row r="34" spans="1:15" ht="42" customHeight="1" thickBot="1">
      <c r="A34" s="205">
        <v>451</v>
      </c>
      <c r="B34" s="217" t="s">
        <v>132</v>
      </c>
      <c r="C34" s="362" t="s">
        <v>13</v>
      </c>
      <c r="D34" s="11">
        <v>3263</v>
      </c>
      <c r="E34" s="11"/>
      <c r="F34" s="11">
        <v>90</v>
      </c>
      <c r="G34" s="11">
        <f t="shared" si="2"/>
        <v>3353</v>
      </c>
      <c r="H34" s="232"/>
      <c r="I34" s="198"/>
      <c r="J34" s="198"/>
      <c r="K34" s="198"/>
      <c r="L34" s="198"/>
      <c r="M34" s="198"/>
      <c r="N34" s="198"/>
      <c r="O34" s="198"/>
    </row>
    <row r="35" spans="1:15" ht="42" customHeight="1" thickBot="1">
      <c r="A35" s="205">
        <v>451</v>
      </c>
      <c r="B35" s="217" t="s">
        <v>142</v>
      </c>
      <c r="C35" s="362" t="s">
        <v>13</v>
      </c>
      <c r="D35" s="11">
        <v>3351</v>
      </c>
      <c r="E35" s="11"/>
      <c r="F35" s="11">
        <v>90</v>
      </c>
      <c r="G35" s="11">
        <f t="shared" si="2"/>
        <v>3441</v>
      </c>
      <c r="H35" s="298"/>
      <c r="I35" s="198"/>
      <c r="J35" s="198"/>
      <c r="K35" s="198"/>
      <c r="L35" s="198"/>
      <c r="M35" s="198"/>
      <c r="N35" s="198"/>
      <c r="O35" s="198"/>
    </row>
    <row r="36" spans="1:15" ht="42" customHeight="1" thickBot="1">
      <c r="A36" s="205">
        <v>451</v>
      </c>
      <c r="B36" s="231" t="s">
        <v>144</v>
      </c>
      <c r="C36" s="362" t="s">
        <v>13</v>
      </c>
      <c r="D36" s="11">
        <v>3006</v>
      </c>
      <c r="E36" s="11"/>
      <c r="F36" s="11">
        <v>111</v>
      </c>
      <c r="G36" s="11">
        <f t="shared" si="2"/>
        <v>3117</v>
      </c>
      <c r="H36" s="298"/>
      <c r="I36" s="198"/>
      <c r="J36" s="198"/>
      <c r="K36" s="198"/>
      <c r="L36" s="198"/>
      <c r="M36" s="198"/>
      <c r="N36" s="198"/>
      <c r="O36" s="198"/>
    </row>
    <row r="37" spans="1:15" ht="42" customHeight="1" thickBot="1">
      <c r="A37" s="205">
        <v>451</v>
      </c>
      <c r="B37" s="217" t="s">
        <v>393</v>
      </c>
      <c r="C37" s="362" t="s">
        <v>13</v>
      </c>
      <c r="D37" s="11">
        <v>2700</v>
      </c>
      <c r="E37" s="11"/>
      <c r="F37" s="11">
        <v>129</v>
      </c>
      <c r="G37" s="11">
        <f t="shared" si="2"/>
        <v>2829</v>
      </c>
      <c r="H37" s="268"/>
      <c r="I37" s="198"/>
      <c r="J37" s="198"/>
      <c r="K37" s="198"/>
      <c r="L37" s="198"/>
      <c r="M37" s="198"/>
      <c r="N37" s="198"/>
      <c r="O37" s="198"/>
    </row>
    <row r="38" spans="1:15" ht="42" customHeight="1" thickBot="1">
      <c r="A38" s="205">
        <v>451</v>
      </c>
      <c r="B38" s="217" t="s">
        <v>179</v>
      </c>
      <c r="C38" s="362" t="s">
        <v>13</v>
      </c>
      <c r="D38" s="11">
        <v>4450</v>
      </c>
      <c r="E38" s="11">
        <v>175</v>
      </c>
      <c r="F38" s="11"/>
      <c r="G38" s="11">
        <f t="shared" si="2"/>
        <v>4275</v>
      </c>
      <c r="H38" s="232"/>
      <c r="I38" s="198"/>
      <c r="J38" s="198"/>
      <c r="K38" s="198"/>
      <c r="L38" s="198"/>
      <c r="M38" s="198"/>
      <c r="N38" s="198"/>
      <c r="O38" s="198"/>
    </row>
    <row r="39" spans="1:15" ht="42" customHeight="1" thickBot="1">
      <c r="A39" s="205">
        <v>451</v>
      </c>
      <c r="B39" s="217" t="s">
        <v>92</v>
      </c>
      <c r="C39" s="362" t="s">
        <v>13</v>
      </c>
      <c r="D39" s="11">
        <v>5334</v>
      </c>
      <c r="E39" s="11">
        <v>210</v>
      </c>
      <c r="F39" s="11"/>
      <c r="G39" s="11">
        <f t="shared" si="2"/>
        <v>5124</v>
      </c>
      <c r="H39" s="232"/>
      <c r="I39" s="198"/>
      <c r="J39" s="198"/>
      <c r="K39" s="198"/>
      <c r="L39" s="198"/>
      <c r="M39" s="198"/>
      <c r="N39" s="198"/>
      <c r="O39" s="198"/>
    </row>
    <row r="40" spans="1:15" ht="42" customHeight="1" thickBot="1">
      <c r="A40" s="205">
        <v>451</v>
      </c>
      <c r="B40" s="217" t="s">
        <v>50</v>
      </c>
      <c r="C40" s="362" t="s">
        <v>13</v>
      </c>
      <c r="D40" s="11">
        <v>2235</v>
      </c>
      <c r="E40" s="11"/>
      <c r="F40" s="11">
        <v>142</v>
      </c>
      <c r="G40" s="11">
        <f t="shared" si="2"/>
        <v>2377</v>
      </c>
      <c r="H40" s="209"/>
      <c r="I40" s="198"/>
      <c r="J40" s="198"/>
      <c r="K40" s="198"/>
      <c r="L40" s="198"/>
      <c r="M40" s="198"/>
      <c r="N40" s="198"/>
      <c r="O40" s="198"/>
    </row>
    <row r="41" spans="1:15" ht="42" customHeight="1" thickBot="1">
      <c r="A41" s="274">
        <v>451</v>
      </c>
      <c r="B41" s="275" t="s">
        <v>218</v>
      </c>
      <c r="C41" s="362" t="s">
        <v>13</v>
      </c>
      <c r="D41" s="11">
        <v>4389</v>
      </c>
      <c r="E41" s="11">
        <v>175</v>
      </c>
      <c r="F41" s="11"/>
      <c r="G41" s="11">
        <f t="shared" si="2"/>
        <v>4214</v>
      </c>
      <c r="H41" s="232"/>
      <c r="I41" s="198"/>
      <c r="J41" s="198"/>
      <c r="K41" s="198"/>
      <c r="L41" s="198"/>
      <c r="M41" s="198"/>
      <c r="N41" s="198"/>
      <c r="O41" s="198"/>
    </row>
    <row r="42" spans="1:15" ht="42" customHeight="1" thickBot="1">
      <c r="A42" s="259">
        <v>451</v>
      </c>
      <c r="B42" s="233" t="s">
        <v>352</v>
      </c>
      <c r="C42" s="362" t="s">
        <v>13</v>
      </c>
      <c r="D42" s="13">
        <v>3477</v>
      </c>
      <c r="E42" s="13"/>
      <c r="F42" s="13">
        <f>Permanentes!F278</f>
        <v>90</v>
      </c>
      <c r="G42" s="11">
        <f t="shared" si="2"/>
        <v>3567</v>
      </c>
      <c r="H42" s="232"/>
      <c r="I42" s="198"/>
      <c r="J42" s="198"/>
      <c r="K42" s="198"/>
      <c r="L42" s="198"/>
      <c r="M42" s="198"/>
      <c r="N42" s="198"/>
      <c r="O42" s="198"/>
    </row>
    <row r="43" spans="1:8" ht="42" customHeight="1" thickTop="1">
      <c r="A43" s="357"/>
      <c r="B43" s="53"/>
      <c r="C43" s="54" t="s">
        <v>8</v>
      </c>
      <c r="D43" s="55">
        <f>SUM(D30:D42)</f>
        <v>43476</v>
      </c>
      <c r="E43" s="55">
        <f>SUM(E30:E42)</f>
        <v>560</v>
      </c>
      <c r="F43" s="55">
        <f>SUM(F30:F42)</f>
        <v>1097</v>
      </c>
      <c r="G43" s="55">
        <f>SUM(G30:G42)</f>
        <v>44013</v>
      </c>
      <c r="H43" s="56"/>
    </row>
    <row r="44" spans="1:8" ht="30.75" customHeight="1">
      <c r="A44" s="365" t="s">
        <v>8</v>
      </c>
      <c r="B44" s="53"/>
      <c r="C44" s="54"/>
      <c r="D44" s="55"/>
      <c r="E44" s="55"/>
      <c r="F44" s="55"/>
      <c r="G44" s="55"/>
      <c r="H44" s="56"/>
    </row>
    <row r="45" spans="1:8" ht="42.75" customHeight="1">
      <c r="A45" s="365">
        <v>13</v>
      </c>
      <c r="B45" s="365">
        <v>12</v>
      </c>
      <c r="C45" s="54"/>
      <c r="D45" s="55"/>
      <c r="E45" s="55"/>
      <c r="F45" s="55"/>
      <c r="G45" s="55"/>
      <c r="H45" s="56"/>
    </row>
    <row r="46" spans="1:8" ht="15" customHeight="1">
      <c r="A46" s="400" t="str">
        <f>A24</f>
        <v>H. AYUNTAMIENTO DE AYOTLÁN, JALISCO</v>
      </c>
      <c r="B46" s="400"/>
      <c r="C46" s="400"/>
      <c r="D46" s="400"/>
      <c r="E46" s="400"/>
      <c r="F46" s="400"/>
      <c r="G46" s="400"/>
      <c r="H46" s="400"/>
    </row>
    <row r="47" spans="1:8" ht="15" customHeight="1">
      <c r="A47" s="400" t="str">
        <f>A25</f>
        <v>ADMINISTRACIÓN 2012-2015</v>
      </c>
      <c r="B47" s="400"/>
      <c r="C47" s="400"/>
      <c r="D47" s="400"/>
      <c r="E47" s="400"/>
      <c r="F47" s="400"/>
      <c r="G47" s="400"/>
      <c r="H47" s="400"/>
    </row>
    <row r="48" spans="1:8" ht="15" customHeight="1">
      <c r="A48" s="400" t="str">
        <f>A26</f>
        <v>NOMINA CORRESPONDIENTE A LA SEGUNDA QUINCENA </v>
      </c>
      <c r="B48" s="400"/>
      <c r="C48" s="400"/>
      <c r="D48" s="400"/>
      <c r="E48" s="400"/>
      <c r="F48" s="400"/>
      <c r="G48" s="400"/>
      <c r="H48" s="400"/>
    </row>
    <row r="49" spans="1:8" ht="15" customHeight="1">
      <c r="A49" s="400" t="str">
        <f>A27</f>
        <v>DEL MES DE JULIO 2015.</v>
      </c>
      <c r="B49" s="400"/>
      <c r="C49" s="400"/>
      <c r="D49" s="400"/>
      <c r="E49" s="400"/>
      <c r="F49" s="400"/>
      <c r="G49" s="400"/>
      <c r="H49" s="400"/>
    </row>
    <row r="50" spans="1:8" ht="15" customHeight="1">
      <c r="A50" s="398" t="str">
        <f>A28</f>
        <v>PENSIONADOS</v>
      </c>
      <c r="B50" s="398"/>
      <c r="C50" s="398"/>
      <c r="D50" s="398"/>
      <c r="E50" s="398"/>
      <c r="F50" s="398"/>
      <c r="G50" s="398"/>
      <c r="H50" s="398"/>
    </row>
    <row r="51" spans="1:8" ht="15" customHeight="1">
      <c r="A51" s="49" t="s">
        <v>33</v>
      </c>
      <c r="B51" s="50" t="s">
        <v>1</v>
      </c>
      <c r="C51" s="49" t="s">
        <v>2</v>
      </c>
      <c r="D51" s="49" t="s">
        <v>3</v>
      </c>
      <c r="E51" s="49" t="s">
        <v>4</v>
      </c>
      <c r="F51" s="49" t="s">
        <v>5</v>
      </c>
      <c r="G51" s="50" t="s">
        <v>6</v>
      </c>
      <c r="H51" s="368" t="s">
        <v>7</v>
      </c>
    </row>
    <row r="52" spans="1:15" ht="33" customHeight="1" thickBot="1">
      <c r="A52" s="205">
        <v>451</v>
      </c>
      <c r="B52" s="233" t="s">
        <v>143</v>
      </c>
      <c r="C52" s="205" t="s">
        <v>13</v>
      </c>
      <c r="D52" s="207">
        <v>3263</v>
      </c>
      <c r="E52" s="207"/>
      <c r="F52" s="207">
        <v>90</v>
      </c>
      <c r="G52" s="207">
        <f>D52-E52+F52</f>
        <v>3353</v>
      </c>
      <c r="H52" s="232"/>
      <c r="I52" s="198"/>
      <c r="J52" s="198"/>
      <c r="K52" s="198"/>
      <c r="L52" s="198"/>
      <c r="M52" s="198"/>
      <c r="N52" s="198"/>
      <c r="O52" s="198"/>
    </row>
    <row r="53" spans="1:15" ht="40.5" customHeight="1" thickBot="1">
      <c r="A53" s="205">
        <v>451</v>
      </c>
      <c r="B53" s="233" t="s">
        <v>128</v>
      </c>
      <c r="C53" s="205" t="s">
        <v>13</v>
      </c>
      <c r="D53" s="207">
        <v>3263</v>
      </c>
      <c r="E53" s="207"/>
      <c r="F53" s="207">
        <v>90</v>
      </c>
      <c r="G53" s="207">
        <f>D53-E53+F53</f>
        <v>3353</v>
      </c>
      <c r="H53" s="223"/>
      <c r="I53" s="198"/>
      <c r="J53" s="198"/>
      <c r="K53" s="198"/>
      <c r="L53" s="198"/>
      <c r="M53" s="198"/>
      <c r="N53" s="198"/>
      <c r="O53" s="198"/>
    </row>
    <row r="54" spans="1:15" ht="40.5" customHeight="1" thickBot="1">
      <c r="A54" s="205">
        <v>451</v>
      </c>
      <c r="B54" s="233" t="s">
        <v>141</v>
      </c>
      <c r="C54" s="205" t="s">
        <v>13</v>
      </c>
      <c r="D54" s="207">
        <v>2767</v>
      </c>
      <c r="E54" s="208"/>
      <c r="F54" s="208">
        <v>129</v>
      </c>
      <c r="G54" s="207">
        <f>D54-E54+F54</f>
        <v>2896</v>
      </c>
      <c r="H54" s="298"/>
      <c r="I54" s="198"/>
      <c r="J54" s="198"/>
      <c r="K54" s="198"/>
      <c r="L54" s="198"/>
      <c r="M54" s="198"/>
      <c r="N54" s="198"/>
      <c r="O54" s="198"/>
    </row>
    <row r="55" spans="1:15" ht="40.5" customHeight="1" thickBot="1">
      <c r="A55" s="205">
        <v>451</v>
      </c>
      <c r="B55" s="233" t="s">
        <v>151</v>
      </c>
      <c r="C55" s="205" t="s">
        <v>13</v>
      </c>
      <c r="D55" s="207">
        <v>2794</v>
      </c>
      <c r="E55" s="207"/>
      <c r="F55" s="207">
        <v>129</v>
      </c>
      <c r="G55" s="207">
        <f>D55-E55+F55</f>
        <v>2923</v>
      </c>
      <c r="H55" s="268"/>
      <c r="I55" s="198"/>
      <c r="J55" s="198"/>
      <c r="K55" s="198"/>
      <c r="L55" s="198"/>
      <c r="M55" s="198"/>
      <c r="N55" s="198"/>
      <c r="O55" s="198"/>
    </row>
    <row r="56" spans="1:15" ht="40.5" customHeight="1" thickBot="1">
      <c r="A56" s="205">
        <v>451</v>
      </c>
      <c r="B56" s="233" t="s">
        <v>174</v>
      </c>
      <c r="C56" s="205" t="s">
        <v>13</v>
      </c>
      <c r="D56" s="210">
        <v>3006</v>
      </c>
      <c r="E56" s="210"/>
      <c r="F56" s="210">
        <v>111</v>
      </c>
      <c r="G56" s="207">
        <f>D56-E56+F56</f>
        <v>3117</v>
      </c>
      <c r="H56" s="268"/>
      <c r="I56" s="198"/>
      <c r="J56" s="198"/>
      <c r="K56" s="198"/>
      <c r="L56" s="198"/>
      <c r="M56" s="198"/>
      <c r="N56" s="198"/>
      <c r="O56" s="198"/>
    </row>
    <row r="57" spans="1:8" ht="54.75" customHeight="1" thickTop="1">
      <c r="A57" s="357"/>
      <c r="B57" s="53"/>
      <c r="C57" s="54" t="s">
        <v>8</v>
      </c>
      <c r="D57" s="55">
        <f>SUM(D52:D56)</f>
        <v>15093</v>
      </c>
      <c r="E57" s="55">
        <f>SUM(E52:E56)</f>
        <v>0</v>
      </c>
      <c r="F57" s="55">
        <f>SUM(F52:F56)</f>
        <v>549</v>
      </c>
      <c r="G57" s="55">
        <f>SUM(G52:G56)</f>
        <v>15642</v>
      </c>
      <c r="H57" s="56"/>
    </row>
    <row r="58" spans="1:8" ht="54.75" customHeight="1">
      <c r="A58" s="399" t="s">
        <v>0</v>
      </c>
      <c r="B58" s="399"/>
      <c r="C58" s="399"/>
      <c r="D58" s="399"/>
      <c r="E58" s="399"/>
      <c r="F58" s="399"/>
      <c r="G58" s="399"/>
      <c r="H58" s="399"/>
    </row>
    <row r="59" spans="1:8" ht="54.75" customHeight="1">
      <c r="A59" s="399" t="s">
        <v>253</v>
      </c>
      <c r="B59" s="401"/>
      <c r="C59" s="401"/>
      <c r="D59" s="401"/>
      <c r="E59" s="401"/>
      <c r="F59" s="401"/>
      <c r="G59" s="401"/>
      <c r="H59" s="401"/>
    </row>
    <row r="60" spans="1:8" ht="21" customHeight="1">
      <c r="A60" s="377"/>
      <c r="B60" s="77"/>
      <c r="C60" s="78"/>
      <c r="D60" s="376"/>
      <c r="E60" s="376"/>
      <c r="F60" s="376"/>
      <c r="G60" s="376"/>
      <c r="H60" s="376"/>
    </row>
    <row r="61" spans="1:8" ht="18.75" customHeight="1">
      <c r="A61" s="400">
        <f>Apoyos!A61</f>
        <v>0</v>
      </c>
      <c r="B61" s="400"/>
      <c r="C61" s="400"/>
      <c r="D61" s="400"/>
      <c r="E61" s="400"/>
      <c r="F61" s="400"/>
      <c r="G61" s="400"/>
      <c r="H61" s="400"/>
    </row>
    <row r="62" spans="1:8" ht="14.25" customHeight="1">
      <c r="A62" s="400">
        <f>Apoyos!A62</f>
        <v>0</v>
      </c>
      <c r="B62" s="400"/>
      <c r="C62" s="400"/>
      <c r="D62" s="400"/>
      <c r="E62" s="400"/>
      <c r="F62" s="400"/>
      <c r="G62" s="400"/>
      <c r="H62" s="400"/>
    </row>
    <row r="63" spans="1:8" ht="14.25" customHeight="1">
      <c r="A63" s="398" t="s">
        <v>299</v>
      </c>
      <c r="B63" s="398"/>
      <c r="C63" s="398"/>
      <c r="D63" s="398"/>
      <c r="E63" s="398"/>
      <c r="F63" s="398"/>
      <c r="G63" s="398"/>
      <c r="H63" s="398"/>
    </row>
    <row r="64" spans="1:8" ht="14.25" customHeight="1">
      <c r="A64" s="49" t="s">
        <v>33</v>
      </c>
      <c r="B64" s="50" t="s">
        <v>1</v>
      </c>
      <c r="C64" s="49" t="s">
        <v>2</v>
      </c>
      <c r="D64" s="49" t="s">
        <v>3</v>
      </c>
      <c r="E64" s="49" t="s">
        <v>4</v>
      </c>
      <c r="F64" s="49" t="s">
        <v>5</v>
      </c>
      <c r="G64" s="50" t="s">
        <v>6</v>
      </c>
      <c r="H64" s="375" t="s">
        <v>7</v>
      </c>
    </row>
    <row r="65" spans="1:8" ht="14.25" customHeight="1" thickBot="1">
      <c r="A65" s="9">
        <v>451</v>
      </c>
      <c r="B65" s="10" t="s">
        <v>300</v>
      </c>
      <c r="C65" s="9" t="s">
        <v>13</v>
      </c>
      <c r="D65" s="11">
        <v>1202</v>
      </c>
      <c r="E65" s="12"/>
      <c r="F65" s="12">
        <v>175</v>
      </c>
      <c r="G65" s="12">
        <f>D65-E65+F65</f>
        <v>1377</v>
      </c>
      <c r="H65" s="18"/>
    </row>
    <row r="66" spans="1:8" ht="11.25" customHeight="1" thickBot="1">
      <c r="A66" s="9">
        <v>451</v>
      </c>
      <c r="B66" s="10" t="s">
        <v>301</v>
      </c>
      <c r="C66" s="9" t="s">
        <v>13</v>
      </c>
      <c r="D66" s="11">
        <v>1202</v>
      </c>
      <c r="E66" s="12"/>
      <c r="F66" s="12">
        <v>175</v>
      </c>
      <c r="G66" s="12">
        <f>D66-E66+F66</f>
        <v>1377</v>
      </c>
      <c r="H66" s="18"/>
    </row>
    <row r="67" spans="1:8" ht="18.75" customHeight="1" thickBot="1">
      <c r="A67" s="9">
        <v>451</v>
      </c>
      <c r="B67" s="10" t="s">
        <v>302</v>
      </c>
      <c r="C67" s="9" t="s">
        <v>13</v>
      </c>
      <c r="D67" s="11">
        <v>1202</v>
      </c>
      <c r="E67" s="12"/>
      <c r="F67" s="12">
        <v>175</v>
      </c>
      <c r="G67" s="12">
        <f>D67-E67+F67</f>
        <v>1377</v>
      </c>
      <c r="H67" s="18"/>
    </row>
    <row r="68" spans="1:8" ht="15.75" customHeight="1" thickBot="1">
      <c r="A68" s="9">
        <v>451</v>
      </c>
      <c r="B68" s="10" t="s">
        <v>303</v>
      </c>
      <c r="C68" s="9" t="s">
        <v>13</v>
      </c>
      <c r="D68" s="11">
        <v>1202</v>
      </c>
      <c r="E68" s="11"/>
      <c r="F68" s="11">
        <v>175</v>
      </c>
      <c r="G68" s="12">
        <f>D68-E68+F68</f>
        <v>1377</v>
      </c>
      <c r="H68" s="18"/>
    </row>
    <row r="69" spans="1:8" ht="12.75" customHeight="1" thickBot="1">
      <c r="A69" s="9">
        <v>451</v>
      </c>
      <c r="B69" s="10" t="s">
        <v>26</v>
      </c>
      <c r="C69" s="9" t="s">
        <v>13</v>
      </c>
      <c r="D69" s="13">
        <v>4097</v>
      </c>
      <c r="E69" s="13"/>
      <c r="F69" s="13">
        <v>31</v>
      </c>
      <c r="G69" s="12">
        <f>D69-E69+F69</f>
        <v>4128</v>
      </c>
      <c r="H69" s="366"/>
    </row>
    <row r="70" spans="1:8" ht="12.75" customHeight="1" thickTop="1">
      <c r="A70" s="8"/>
      <c r="B70" s="93"/>
      <c r="C70" s="26"/>
      <c r="D70" s="32"/>
      <c r="E70" s="32"/>
      <c r="F70" s="32"/>
      <c r="G70" s="32"/>
      <c r="H70" s="27"/>
    </row>
    <row r="71" spans="1:8" ht="12.75" customHeight="1">
      <c r="A71" s="1"/>
      <c r="B71" s="2"/>
      <c r="C71" s="3"/>
      <c r="D71" s="4"/>
      <c r="E71" s="4"/>
      <c r="F71" s="4"/>
      <c r="G71" s="4"/>
      <c r="H71" s="4"/>
    </row>
    <row r="72" spans="1:8" ht="12.75" customHeight="1">
      <c r="A72" s="80"/>
      <c r="B72" s="81"/>
      <c r="C72" s="30"/>
      <c r="D72" s="82"/>
      <c r="E72" s="80"/>
      <c r="F72" s="83"/>
      <c r="G72" s="83"/>
      <c r="H72" s="84"/>
    </row>
    <row r="73" spans="1:8" ht="12.75" customHeight="1">
      <c r="A73" s="80"/>
      <c r="B73" s="81"/>
      <c r="C73" s="30"/>
      <c r="D73" s="80"/>
      <c r="E73" s="80"/>
      <c r="F73" s="83"/>
      <c r="G73" s="83"/>
      <c r="H73" s="85"/>
    </row>
    <row r="74" spans="1:8" ht="12.75" customHeight="1">
      <c r="A74" s="80"/>
      <c r="B74" s="81"/>
      <c r="C74" s="30"/>
      <c r="D74" s="80"/>
      <c r="E74" s="80"/>
      <c r="F74" s="83"/>
      <c r="G74" s="83"/>
      <c r="H74" s="86"/>
    </row>
    <row r="75" spans="1:8" ht="12.75" customHeight="1">
      <c r="A75" s="80"/>
      <c r="B75" s="81"/>
      <c r="C75" s="30"/>
      <c r="D75" s="80"/>
      <c r="E75" s="80"/>
      <c r="F75" s="83"/>
      <c r="G75" s="83"/>
      <c r="H75" s="86"/>
    </row>
    <row r="76" spans="1:8" ht="12.75" customHeight="1">
      <c r="A76" s="80"/>
      <c r="B76" s="81"/>
      <c r="C76" s="30"/>
      <c r="D76" s="80"/>
      <c r="E76" s="80"/>
      <c r="F76" s="83"/>
      <c r="G76" s="83"/>
      <c r="H76" s="86"/>
    </row>
    <row r="77" spans="1:8" ht="12.75" customHeight="1">
      <c r="A77" s="80"/>
      <c r="B77" s="81"/>
      <c r="C77" s="30"/>
      <c r="D77" s="80"/>
      <c r="E77" s="29"/>
      <c r="F77" s="87"/>
      <c r="G77" s="87"/>
      <c r="H77" s="86"/>
    </row>
    <row r="78" spans="1:8" ht="12.75" customHeight="1">
      <c r="A78" s="80"/>
      <c r="B78" s="81"/>
      <c r="C78" s="30"/>
      <c r="D78" s="80"/>
      <c r="E78" s="29"/>
      <c r="F78" s="87"/>
      <c r="G78" s="87"/>
      <c r="H78" s="86"/>
    </row>
    <row r="79" spans="4:8" ht="12.75" customHeight="1">
      <c r="D79" s="41"/>
      <c r="E79" s="88"/>
      <c r="F79" s="89"/>
      <c r="G79" s="89"/>
      <c r="H79" s="86"/>
    </row>
    <row r="80" spans="4:8" ht="12.75" customHeight="1">
      <c r="D80" s="41"/>
      <c r="E80" s="88"/>
      <c r="F80" s="89"/>
      <c r="G80" s="89"/>
      <c r="H80" s="86"/>
    </row>
  </sheetData>
  <sheetProtection/>
  <mergeCells count="21">
    <mergeCell ref="A58:H58"/>
    <mergeCell ref="A59:H59"/>
    <mergeCell ref="A61:H61"/>
    <mergeCell ref="A62:H62"/>
    <mergeCell ref="A63:H63"/>
    <mergeCell ref="A49:H49"/>
    <mergeCell ref="A50:H50"/>
    <mergeCell ref="A28:H28"/>
    <mergeCell ref="A46:H46"/>
    <mergeCell ref="A47:H47"/>
    <mergeCell ref="A48:H48"/>
    <mergeCell ref="A22:H22"/>
    <mergeCell ref="A24:H24"/>
    <mergeCell ref="A25:H25"/>
    <mergeCell ref="A26:H26"/>
    <mergeCell ref="A27:H27"/>
    <mergeCell ref="A6:H6"/>
    <mergeCell ref="A1:H1"/>
    <mergeCell ref="A4:H4"/>
    <mergeCell ref="A5:H5"/>
    <mergeCell ref="A2:H2"/>
  </mergeCells>
  <printOptions verticalCentered="1"/>
  <pageMargins left="0.25" right="0.25" top="0.75" bottom="0.75" header="0.3" footer="0.3"/>
  <pageSetup horizontalDpi="300" verticalDpi="300" orientation="landscape" scale="66" r:id="rId1"/>
  <headerFooter alignWithMargins="0">
    <oddHeader>&amp;CPAGINA 1 DE&amp;N</oddHeader>
  </headerFooter>
  <rowBreaks count="2" manualBreakCount="2">
    <brk id="23" max="8" man="1"/>
    <brk id="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18"/>
  <sheetViews>
    <sheetView view="pageBreakPreview" zoomScaleNormal="50" zoomScaleSheetLayoutView="100" zoomScalePageLayoutView="0" workbookViewId="0" topLeftCell="A1">
      <selection activeCell="C12" sqref="C12:G16"/>
    </sheetView>
  </sheetViews>
  <sheetFormatPr defaultColWidth="11.28125" defaultRowHeight="12.75" customHeight="1"/>
  <cols>
    <col min="1" max="1" width="8.8515625" style="41" customWidth="1"/>
    <col min="2" max="2" width="33.8515625" style="42" customWidth="1"/>
    <col min="3" max="3" width="18.57421875" style="43" customWidth="1"/>
    <col min="4" max="4" width="12.00390625" style="40" customWidth="1"/>
    <col min="5" max="5" width="13.57421875" style="40" customWidth="1"/>
    <col min="6" max="6" width="10.28125" style="40" customWidth="1"/>
    <col min="7" max="7" width="15.8515625" style="40" customWidth="1"/>
    <col min="8" max="8" width="41.421875" style="40" customWidth="1"/>
    <col min="9" max="9" width="11.28125" style="40" customWidth="1"/>
    <col min="10" max="10" width="9.8515625" style="40" customWidth="1"/>
    <col min="11" max="16384" width="11.28125" style="40" customWidth="1"/>
  </cols>
  <sheetData>
    <row r="1" spans="1:8" ht="16.5" customHeight="1">
      <c r="A1" s="402" t="s">
        <v>0</v>
      </c>
      <c r="B1" s="402"/>
      <c r="C1" s="402"/>
      <c r="D1" s="402"/>
      <c r="E1" s="402"/>
      <c r="F1" s="402"/>
      <c r="G1" s="402"/>
      <c r="H1" s="402"/>
    </row>
    <row r="2" spans="1:8" ht="15" customHeight="1">
      <c r="A2" s="402" t="s">
        <v>253</v>
      </c>
      <c r="B2" s="403"/>
      <c r="C2" s="403"/>
      <c r="D2" s="403"/>
      <c r="E2" s="403"/>
      <c r="F2" s="403"/>
      <c r="G2" s="403"/>
      <c r="H2" s="403"/>
    </row>
    <row r="3" spans="1:8" ht="2.25" customHeight="1">
      <c r="A3" s="5"/>
      <c r="B3" s="74"/>
      <c r="C3" s="75"/>
      <c r="D3" s="75"/>
      <c r="E3" s="75"/>
      <c r="F3" s="75"/>
      <c r="G3" s="75"/>
      <c r="H3" s="75"/>
    </row>
    <row r="4" spans="1:8" ht="12.75" customHeight="1">
      <c r="A4" s="402" t="str">
        <f>pensionados!A4</f>
        <v>NOMINA CORRESPONDIENTE A LA SEGUNDA QUINCENA </v>
      </c>
      <c r="B4" s="402"/>
      <c r="C4" s="402"/>
      <c r="D4" s="402"/>
      <c r="E4" s="402"/>
      <c r="F4" s="402"/>
      <c r="G4" s="402"/>
      <c r="H4" s="402"/>
    </row>
    <row r="5" spans="1:8" ht="12.75" customHeight="1">
      <c r="A5" s="402" t="str">
        <f>pensionados!A5</f>
        <v>DEL MES DE JULIO 2015.</v>
      </c>
      <c r="B5" s="402"/>
      <c r="C5" s="402"/>
      <c r="D5" s="402"/>
      <c r="E5" s="402"/>
      <c r="F5" s="402"/>
      <c r="G5" s="402"/>
      <c r="H5" s="402"/>
    </row>
    <row r="6" spans="1:8" ht="15" customHeight="1">
      <c r="A6" s="404" t="s">
        <v>36</v>
      </c>
      <c r="B6" s="404"/>
      <c r="C6" s="404"/>
      <c r="D6" s="404"/>
      <c r="E6" s="404"/>
      <c r="F6" s="404"/>
      <c r="G6" s="404"/>
      <c r="H6" s="404"/>
    </row>
    <row r="7" spans="1:8" ht="33.75" customHeight="1">
      <c r="A7" s="49" t="s">
        <v>33</v>
      </c>
      <c r="B7" s="50" t="s">
        <v>1</v>
      </c>
      <c r="C7" s="49" t="s">
        <v>2</v>
      </c>
      <c r="D7" s="49" t="s">
        <v>3</v>
      </c>
      <c r="E7" s="49" t="s">
        <v>4</v>
      </c>
      <c r="F7" s="49" t="s">
        <v>5</v>
      </c>
      <c r="G7" s="50" t="s">
        <v>6</v>
      </c>
      <c r="H7" s="72" t="s">
        <v>7</v>
      </c>
    </row>
    <row r="8" spans="1:8" ht="40.5" customHeight="1" thickBot="1">
      <c r="A8" s="5">
        <v>441</v>
      </c>
      <c r="B8" s="10" t="s">
        <v>262</v>
      </c>
      <c r="C8" s="52" t="s">
        <v>240</v>
      </c>
      <c r="D8" s="6">
        <v>3666</v>
      </c>
      <c r="E8" s="57"/>
      <c r="F8" s="57">
        <v>90</v>
      </c>
      <c r="G8" s="7">
        <f>D8-E8+F8</f>
        <v>3756</v>
      </c>
      <c r="H8" s="58"/>
    </row>
    <row r="9" spans="1:8" s="104" customFormat="1" ht="40.5" customHeight="1" thickBot="1">
      <c r="A9" s="142">
        <v>441</v>
      </c>
      <c r="B9" s="321" t="s">
        <v>202</v>
      </c>
      <c r="C9" s="142" t="s">
        <v>37</v>
      </c>
      <c r="D9" s="143">
        <v>2992</v>
      </c>
      <c r="E9" s="144"/>
      <c r="F9" s="144">
        <v>111</v>
      </c>
      <c r="G9" s="7">
        <f>D9-E9+F9</f>
        <v>3103</v>
      </c>
      <c r="H9" s="145"/>
    </row>
    <row r="10" spans="1:8" ht="40.5" customHeight="1" thickBot="1">
      <c r="A10" s="5">
        <v>441</v>
      </c>
      <c r="B10" s="10" t="s">
        <v>38</v>
      </c>
      <c r="C10" s="5" t="s">
        <v>39</v>
      </c>
      <c r="D10" s="44">
        <v>1631</v>
      </c>
      <c r="E10" s="44"/>
      <c r="F10" s="44">
        <v>167</v>
      </c>
      <c r="G10" s="7">
        <f>D10-E10+F10</f>
        <v>1798</v>
      </c>
      <c r="H10" s="59"/>
    </row>
    <row r="11" spans="1:8" ht="40.5" customHeight="1" thickTop="1">
      <c r="A11" s="16"/>
      <c r="B11" s="60"/>
      <c r="C11" s="25" t="s">
        <v>8</v>
      </c>
      <c r="D11" s="61">
        <f>SUM(D8:D10)</f>
        <v>8289</v>
      </c>
      <c r="E11" s="61">
        <f>SUM(E8:E10)</f>
        <v>0</v>
      </c>
      <c r="F11" s="61">
        <f>SUM(F8:F10)</f>
        <v>368</v>
      </c>
      <c r="G11" s="61">
        <f>SUM(G8:G10)</f>
        <v>8657</v>
      </c>
      <c r="H11" s="62"/>
    </row>
    <row r="12" spans="1:8" ht="16.5" customHeight="1">
      <c r="A12" s="39"/>
      <c r="B12" s="34"/>
      <c r="C12" s="28"/>
      <c r="D12" s="35"/>
      <c r="E12" s="35"/>
      <c r="F12" s="35"/>
      <c r="G12" s="36"/>
      <c r="H12" s="76"/>
    </row>
    <row r="13" spans="1:8" ht="12.75" customHeight="1">
      <c r="A13" s="441"/>
      <c r="B13" s="442"/>
      <c r="C13" s="51"/>
      <c r="D13" s="37"/>
      <c r="E13" s="37"/>
      <c r="F13" s="37"/>
      <c r="G13" s="37"/>
      <c r="H13" s="24"/>
    </row>
    <row r="14" spans="1:8" ht="24" customHeight="1">
      <c r="A14" s="443"/>
      <c r="B14" s="444"/>
      <c r="C14" s="23"/>
      <c r="D14" s="38"/>
      <c r="E14" s="38"/>
      <c r="F14" s="38"/>
      <c r="G14" s="38"/>
      <c r="H14" s="24"/>
    </row>
    <row r="15" spans="1:8" ht="12.75" customHeight="1">
      <c r="A15" s="445"/>
      <c r="B15" s="446"/>
      <c r="C15" s="94"/>
      <c r="D15" s="38"/>
      <c r="E15" s="38"/>
      <c r="F15" s="38"/>
      <c r="G15" s="38"/>
      <c r="H15" s="24"/>
    </row>
    <row r="16" spans="1:8" ht="12.75" customHeight="1">
      <c r="A16" s="148"/>
      <c r="B16" s="33"/>
      <c r="C16" s="94"/>
      <c r="D16" s="38"/>
      <c r="E16" s="38"/>
      <c r="F16" s="38"/>
      <c r="G16" s="149"/>
      <c r="H16" s="24"/>
    </row>
    <row r="17" spans="1:8" ht="12.75" customHeight="1">
      <c r="A17" s="148"/>
      <c r="B17" s="33"/>
      <c r="C17" s="94"/>
      <c r="D17" s="38"/>
      <c r="E17" s="38"/>
      <c r="F17" s="38"/>
      <c r="G17" s="149"/>
      <c r="H17" s="24"/>
    </row>
    <row r="18" spans="1:8" ht="12.75" customHeight="1">
      <c r="A18" s="1"/>
      <c r="B18" s="95">
        <v>3</v>
      </c>
      <c r="C18" s="23"/>
      <c r="D18" s="31"/>
      <c r="E18" s="31"/>
      <c r="F18" s="31"/>
      <c r="G18" s="31"/>
      <c r="H18" s="24"/>
    </row>
  </sheetData>
  <sheetProtection/>
  <mergeCells count="5">
    <mergeCell ref="A1:H1"/>
    <mergeCell ref="A2:H2"/>
    <mergeCell ref="A6:H6"/>
    <mergeCell ref="A5:H5"/>
    <mergeCell ref="A4:H4"/>
  </mergeCells>
  <printOptions verticalCentered="1"/>
  <pageMargins left="0.25" right="0.25" top="0.75" bottom="0.75" header="0.3" footer="0.3"/>
  <pageSetup horizontalDpi="300" verticalDpi="300" orientation="landscape" scale="78" r:id="rId1"/>
  <headerFooter alignWithMargins="0">
    <oddFooter>&amp;C&amp;12Página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187"/>
  <sheetViews>
    <sheetView view="pageBreakPreview" zoomScale="40" zoomScaleNormal="50" zoomScaleSheetLayoutView="40" zoomScalePageLayoutView="0" workbookViewId="0" topLeftCell="A1">
      <selection activeCell="B11" sqref="B10:B11"/>
    </sheetView>
  </sheetViews>
  <sheetFormatPr defaultColWidth="11.8515625" defaultRowHeight="44.25" customHeight="1"/>
  <cols>
    <col min="1" max="1" width="19.8515625" style="21" customWidth="1"/>
    <col min="2" max="2" width="87.57421875" style="21" bestFit="1" customWidth="1"/>
    <col min="3" max="3" width="44.421875" style="21" customWidth="1"/>
    <col min="4" max="4" width="39.140625" style="21" bestFit="1" customWidth="1"/>
    <col min="5" max="5" width="29.7109375" style="21" customWidth="1"/>
    <col min="6" max="6" width="23.421875" style="21" customWidth="1"/>
    <col min="7" max="7" width="32.140625" style="21" customWidth="1"/>
    <col min="8" max="8" width="37.57421875" style="21" bestFit="1" customWidth="1"/>
    <col min="9" max="9" width="48.8515625" style="21" customWidth="1"/>
    <col min="10" max="10" width="79.8515625" style="21" customWidth="1"/>
    <col min="11" max="16384" width="11.8515625" style="21" customWidth="1"/>
  </cols>
  <sheetData>
    <row r="1" spans="1:10" ht="44.25" customHeight="1">
      <c r="A1" s="429" t="s">
        <v>14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ht="44.25" customHeight="1">
      <c r="A2" s="423" t="s">
        <v>252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0" ht="6" customHeight="1">
      <c r="A3" s="423"/>
      <c r="B3" s="423"/>
      <c r="C3" s="423"/>
      <c r="D3" s="423"/>
      <c r="E3" s="423"/>
      <c r="F3" s="423"/>
      <c r="G3" s="423"/>
      <c r="H3" s="423"/>
      <c r="I3" s="423"/>
      <c r="J3" s="423"/>
    </row>
    <row r="4" spans="1:10" ht="44.25" customHeight="1">
      <c r="A4" s="423" t="e">
        <f>#REF!</f>
        <v>#REF!</v>
      </c>
      <c r="B4" s="423"/>
      <c r="C4" s="423"/>
      <c r="D4" s="423"/>
      <c r="E4" s="423"/>
      <c r="F4" s="423"/>
      <c r="G4" s="423"/>
      <c r="H4" s="423"/>
      <c r="I4" s="423"/>
      <c r="J4" s="423"/>
    </row>
    <row r="5" spans="1:10" ht="44.25" customHeight="1">
      <c r="A5" s="426" t="e">
        <f>#REF!</f>
        <v>#REF!</v>
      </c>
      <c r="B5" s="426"/>
      <c r="C5" s="426"/>
      <c r="D5" s="426"/>
      <c r="E5" s="426"/>
      <c r="F5" s="426"/>
      <c r="G5" s="426"/>
      <c r="H5" s="426"/>
      <c r="I5" s="426"/>
      <c r="J5" s="426"/>
    </row>
    <row r="6" spans="1:10" ht="55.5" customHeight="1">
      <c r="A6" s="73" t="s">
        <v>330</v>
      </c>
      <c r="B6" s="329" t="s">
        <v>1</v>
      </c>
      <c r="C6" s="329" t="s">
        <v>15</v>
      </c>
      <c r="D6" s="73" t="s">
        <v>3</v>
      </c>
      <c r="E6" s="329" t="s">
        <v>4</v>
      </c>
      <c r="F6" s="329" t="s">
        <v>5</v>
      </c>
      <c r="G6" s="73" t="s">
        <v>298</v>
      </c>
      <c r="H6" s="329" t="s">
        <v>16</v>
      </c>
      <c r="I6" s="424" t="s">
        <v>7</v>
      </c>
      <c r="J6" s="430"/>
    </row>
    <row r="7" spans="1:10" s="65" customFormat="1" ht="132.75" customHeight="1" thickBot="1">
      <c r="A7" s="19">
        <v>113</v>
      </c>
      <c r="B7" s="65" t="s">
        <v>35</v>
      </c>
      <c r="C7" s="64" t="s">
        <v>10</v>
      </c>
      <c r="D7" s="63">
        <v>7726</v>
      </c>
      <c r="E7" s="63">
        <v>420</v>
      </c>
      <c r="F7" s="63"/>
      <c r="G7" s="63"/>
      <c r="H7" s="63">
        <f>D7-E7+F7+G7</f>
        <v>7306</v>
      </c>
      <c r="I7" s="428"/>
      <c r="J7" s="428"/>
    </row>
    <row r="8" spans="1:10" s="65" customFormat="1" ht="132.75" customHeight="1" thickBot="1">
      <c r="A8" s="19">
        <v>113</v>
      </c>
      <c r="B8" s="330" t="s">
        <v>24</v>
      </c>
      <c r="C8" s="64" t="s">
        <v>9</v>
      </c>
      <c r="D8" s="63">
        <v>3502</v>
      </c>
      <c r="E8" s="63"/>
      <c r="F8" s="63">
        <v>90</v>
      </c>
      <c r="G8" s="63"/>
      <c r="H8" s="63">
        <f>D8-E8+F8+G8</f>
        <v>3592</v>
      </c>
      <c r="I8" s="427"/>
      <c r="J8" s="427"/>
    </row>
    <row r="9" spans="1:10" s="65" customFormat="1" ht="132.75" customHeight="1" thickBot="1">
      <c r="A9" s="100">
        <v>113</v>
      </c>
      <c r="B9" s="328" t="s">
        <v>272</v>
      </c>
      <c r="C9" s="101" t="s">
        <v>45</v>
      </c>
      <c r="D9" s="103">
        <v>2037</v>
      </c>
      <c r="E9" s="103"/>
      <c r="F9" s="103">
        <v>167</v>
      </c>
      <c r="G9" s="103"/>
      <c r="H9" s="63">
        <f>D9-E9+F9+G9</f>
        <v>2204</v>
      </c>
      <c r="I9" s="427"/>
      <c r="J9" s="427"/>
    </row>
    <row r="10" spans="1:10" s="65" customFormat="1" ht="132.75" customHeight="1" thickBot="1">
      <c r="A10" s="100">
        <v>113</v>
      </c>
      <c r="B10" s="92"/>
      <c r="C10" s="101" t="s">
        <v>17</v>
      </c>
      <c r="D10" s="103">
        <v>5513</v>
      </c>
      <c r="E10" s="103">
        <v>350</v>
      </c>
      <c r="F10" s="328"/>
      <c r="G10" s="103">
        <v>280</v>
      </c>
      <c r="H10" s="63">
        <f>D10-E10+F10+G10</f>
        <v>5443</v>
      </c>
      <c r="I10" s="431"/>
      <c r="J10" s="431"/>
    </row>
    <row r="11" spans="1:10" s="65" customFormat="1" ht="132.75" customHeight="1" thickBot="1">
      <c r="A11" s="100">
        <v>113</v>
      </c>
      <c r="B11" s="328"/>
      <c r="C11" s="101" t="s">
        <v>17</v>
      </c>
      <c r="D11" s="102">
        <v>5513</v>
      </c>
      <c r="E11" s="102">
        <v>350</v>
      </c>
      <c r="F11" s="102"/>
      <c r="G11" s="102">
        <v>280</v>
      </c>
      <c r="H11" s="63">
        <f>D11-E11+F11+G11</f>
        <v>5443</v>
      </c>
      <c r="I11" s="427"/>
      <c r="J11" s="427"/>
    </row>
    <row r="12" spans="1:10" s="65" customFormat="1" ht="132.75" customHeight="1" thickBot="1" thickTop="1">
      <c r="A12" s="19">
        <v>5</v>
      </c>
      <c r="B12" s="330">
        <v>3</v>
      </c>
      <c r="C12" s="64" t="s">
        <v>8</v>
      </c>
      <c r="D12" s="91">
        <f>SUM(D7:D11)</f>
        <v>24291</v>
      </c>
      <c r="E12" s="91">
        <f>SUM(E7:E11)</f>
        <v>1120</v>
      </c>
      <c r="F12" s="91">
        <f>SUM(F7:F11)</f>
        <v>257</v>
      </c>
      <c r="G12" s="91">
        <f>SUM(G7:G11)</f>
        <v>560</v>
      </c>
      <c r="H12" s="91">
        <f>SUM(H7:H11)</f>
        <v>23988</v>
      </c>
      <c r="I12" s="431"/>
      <c r="J12" s="431"/>
    </row>
    <row r="13" spans="1:10" ht="44.25" customHeight="1" thickTop="1">
      <c r="A13" s="429" t="s">
        <v>14</v>
      </c>
      <c r="B13" s="429"/>
      <c r="C13" s="429"/>
      <c r="D13" s="429"/>
      <c r="E13" s="429"/>
      <c r="F13" s="429"/>
      <c r="G13" s="429"/>
      <c r="H13" s="429"/>
      <c r="I13" s="429"/>
      <c r="J13" s="429"/>
    </row>
    <row r="14" spans="1:10" ht="44.25" customHeight="1">
      <c r="A14" s="423" t="s">
        <v>252</v>
      </c>
      <c r="B14" s="423"/>
      <c r="C14" s="423"/>
      <c r="D14" s="423"/>
      <c r="E14" s="423"/>
      <c r="F14" s="423"/>
      <c r="G14" s="423"/>
      <c r="H14" s="423"/>
      <c r="I14" s="423"/>
      <c r="J14" s="423"/>
    </row>
    <row r="15" spans="1:10" ht="6" customHeight="1">
      <c r="A15" s="423"/>
      <c r="B15" s="423"/>
      <c r="C15" s="423"/>
      <c r="D15" s="423"/>
      <c r="E15" s="423"/>
      <c r="F15" s="423"/>
      <c r="G15" s="423"/>
      <c r="H15" s="423"/>
      <c r="I15" s="423"/>
      <c r="J15" s="423"/>
    </row>
    <row r="16" spans="1:10" ht="44.25" customHeight="1">
      <c r="A16" s="423" t="e">
        <f>A4</f>
        <v>#REF!</v>
      </c>
      <c r="B16" s="423"/>
      <c r="C16" s="423"/>
      <c r="D16" s="423"/>
      <c r="E16" s="423"/>
      <c r="F16" s="423"/>
      <c r="G16" s="423"/>
      <c r="H16" s="423"/>
      <c r="I16" s="423"/>
      <c r="J16" s="423"/>
    </row>
    <row r="17" spans="1:10" ht="44.25" customHeight="1">
      <c r="A17" s="426" t="e">
        <f>A5</f>
        <v>#REF!</v>
      </c>
      <c r="B17" s="426"/>
      <c r="C17" s="426"/>
      <c r="D17" s="426"/>
      <c r="E17" s="426"/>
      <c r="F17" s="426"/>
      <c r="G17" s="426"/>
      <c r="H17" s="426"/>
      <c r="I17" s="426"/>
      <c r="J17" s="426"/>
    </row>
    <row r="18" spans="1:10" ht="57" customHeight="1">
      <c r="A18" s="73" t="str">
        <f>A6</f>
        <v>O.G.</v>
      </c>
      <c r="B18" s="73" t="str">
        <f aca="true" t="shared" si="0" ref="B18:I18">B6</f>
        <v>NOMBRE</v>
      </c>
      <c r="C18" s="73" t="str">
        <f t="shared" si="0"/>
        <v>CARGO </v>
      </c>
      <c r="D18" s="73" t="str">
        <f t="shared" si="0"/>
        <v>SUELDO</v>
      </c>
      <c r="E18" s="73" t="str">
        <f t="shared" si="0"/>
        <v>RETENCION</v>
      </c>
      <c r="F18" s="73" t="str">
        <f t="shared" si="0"/>
        <v>S.E.</v>
      </c>
      <c r="G18" s="73" t="str">
        <f t="shared" si="0"/>
        <v>APOYO ALIMENTOS</v>
      </c>
      <c r="H18" s="73" t="str">
        <f t="shared" si="0"/>
        <v>PAGADO</v>
      </c>
      <c r="I18" s="424" t="str">
        <f t="shared" si="0"/>
        <v>FIRMA</v>
      </c>
      <c r="J18" s="425"/>
    </row>
    <row r="19" spans="1:10" s="65" customFormat="1" ht="113.25" customHeight="1" thickBot="1">
      <c r="A19" s="19">
        <v>113</v>
      </c>
      <c r="B19" s="330"/>
      <c r="C19" s="64" t="s">
        <v>18</v>
      </c>
      <c r="D19" s="63">
        <v>4805</v>
      </c>
      <c r="E19" s="63">
        <v>210</v>
      </c>
      <c r="F19" s="63"/>
      <c r="G19" s="63">
        <v>175</v>
      </c>
      <c r="H19" s="63">
        <f>D19-E19+F19+G19</f>
        <v>4770</v>
      </c>
      <c r="I19" s="428"/>
      <c r="J19" s="428"/>
    </row>
    <row r="20" spans="1:10" s="65" customFormat="1" ht="132.75" customHeight="1" thickBot="1">
      <c r="A20" s="19">
        <v>113</v>
      </c>
      <c r="B20" s="330"/>
      <c r="C20" s="64" t="s">
        <v>18</v>
      </c>
      <c r="D20" s="63">
        <v>4805</v>
      </c>
      <c r="E20" s="63">
        <v>210</v>
      </c>
      <c r="F20" s="90"/>
      <c r="G20" s="63">
        <v>175</v>
      </c>
      <c r="H20" s="63">
        <f>D20-E20+F20+G20</f>
        <v>4770</v>
      </c>
      <c r="I20" s="427"/>
      <c r="J20" s="427"/>
    </row>
    <row r="21" spans="1:10" s="65" customFormat="1" ht="132.75" customHeight="1" thickBot="1">
      <c r="A21" s="19">
        <v>113</v>
      </c>
      <c r="B21" s="330"/>
      <c r="C21" s="64" t="s">
        <v>18</v>
      </c>
      <c r="D21" s="63">
        <v>4805</v>
      </c>
      <c r="E21" s="63">
        <v>210</v>
      </c>
      <c r="F21" s="63"/>
      <c r="G21" s="63">
        <v>175</v>
      </c>
      <c r="H21" s="63">
        <f>D21-E21+F21+G21</f>
        <v>4770</v>
      </c>
      <c r="I21" s="427"/>
      <c r="J21" s="427"/>
    </row>
    <row r="22" spans="1:10" s="65" customFormat="1" ht="132.75" customHeight="1" thickBot="1">
      <c r="A22" s="19">
        <v>113</v>
      </c>
      <c r="C22" s="64" t="s">
        <v>18</v>
      </c>
      <c r="D22" s="63">
        <v>4805</v>
      </c>
      <c r="E22" s="63">
        <v>210</v>
      </c>
      <c r="F22" s="330"/>
      <c r="G22" s="63">
        <v>175</v>
      </c>
      <c r="H22" s="63">
        <f>D22-E22+F22+G22</f>
        <v>4770</v>
      </c>
      <c r="I22" s="427"/>
      <c r="J22" s="427"/>
    </row>
    <row r="23" spans="1:10" s="65" customFormat="1" ht="132.75" customHeight="1" thickBot="1">
      <c r="A23" s="19">
        <v>113</v>
      </c>
      <c r="B23" s="328"/>
      <c r="C23" s="64" t="s">
        <v>18</v>
      </c>
      <c r="D23" s="63">
        <v>4805</v>
      </c>
      <c r="E23" s="63">
        <v>210</v>
      </c>
      <c r="F23" s="63"/>
      <c r="G23" s="63">
        <v>175</v>
      </c>
      <c r="H23" s="63">
        <f>D23-E23+F23+G23</f>
        <v>4770</v>
      </c>
      <c r="I23" s="427"/>
      <c r="J23" s="427"/>
    </row>
    <row r="24" spans="1:10" s="65" customFormat="1" ht="132.75" customHeight="1" thickBot="1">
      <c r="A24" s="19">
        <v>113</v>
      </c>
      <c r="B24" s="328"/>
      <c r="C24" s="354" t="s">
        <v>18</v>
      </c>
      <c r="D24" s="355">
        <v>4805</v>
      </c>
      <c r="E24" s="355">
        <v>210</v>
      </c>
      <c r="F24" s="355"/>
      <c r="G24" s="355">
        <v>175</v>
      </c>
      <c r="H24" s="63">
        <f>D24-E24+F24+G24</f>
        <v>4770</v>
      </c>
      <c r="I24" s="427"/>
      <c r="J24" s="427"/>
    </row>
    <row r="25" spans="1:10" s="65" customFormat="1" ht="132.75" customHeight="1" thickTop="1">
      <c r="A25" s="100">
        <v>6</v>
      </c>
      <c r="B25" s="328">
        <v>6</v>
      </c>
      <c r="C25" s="101" t="s">
        <v>8</v>
      </c>
      <c r="D25" s="105">
        <f>SUM(D19:D24)</f>
        <v>28830</v>
      </c>
      <c r="E25" s="105">
        <f>SUM(E19:E24)</f>
        <v>1260</v>
      </c>
      <c r="F25" s="105">
        <f>SUM(F19:F24)</f>
        <v>0</v>
      </c>
      <c r="G25" s="105">
        <f>SUM(G19:G24)</f>
        <v>1050</v>
      </c>
      <c r="H25" s="105">
        <f>SUM(H19:H24)</f>
        <v>28620</v>
      </c>
      <c r="I25" s="421"/>
      <c r="J25" s="421"/>
    </row>
    <row r="26" spans="1:10" ht="44.25" customHeight="1">
      <c r="A26" s="410" t="s">
        <v>14</v>
      </c>
      <c r="B26" s="410"/>
      <c r="C26" s="410"/>
      <c r="D26" s="410"/>
      <c r="E26" s="410"/>
      <c r="F26" s="410"/>
      <c r="G26" s="410"/>
      <c r="H26" s="410"/>
      <c r="I26" s="410"/>
      <c r="J26" s="410"/>
    </row>
    <row r="27" spans="1:10" ht="44.25" customHeight="1">
      <c r="A27" s="411" t="s">
        <v>252</v>
      </c>
      <c r="B27" s="411"/>
      <c r="C27" s="411"/>
      <c r="D27" s="411"/>
      <c r="E27" s="411"/>
      <c r="F27" s="411"/>
      <c r="G27" s="411"/>
      <c r="H27" s="411"/>
      <c r="I27" s="411"/>
      <c r="J27" s="411"/>
    </row>
    <row r="28" spans="1:10" ht="6" customHeight="1">
      <c r="A28" s="411"/>
      <c r="B28" s="411"/>
      <c r="C28" s="411"/>
      <c r="D28" s="411"/>
      <c r="E28" s="411"/>
      <c r="F28" s="411"/>
      <c r="G28" s="411"/>
      <c r="H28" s="411"/>
      <c r="I28" s="411"/>
      <c r="J28" s="411"/>
    </row>
    <row r="29" spans="1:10" ht="44.25" customHeight="1">
      <c r="A29" s="411" t="e">
        <f>A4</f>
        <v>#REF!</v>
      </c>
      <c r="B29" s="411"/>
      <c r="C29" s="411"/>
      <c r="D29" s="411"/>
      <c r="E29" s="411"/>
      <c r="F29" s="411"/>
      <c r="G29" s="411"/>
      <c r="H29" s="411"/>
      <c r="I29" s="411"/>
      <c r="J29" s="411"/>
    </row>
    <row r="30" spans="1:10" ht="44.25" customHeight="1">
      <c r="A30" s="415" t="e">
        <f>A5</f>
        <v>#REF!</v>
      </c>
      <c r="B30" s="415"/>
      <c r="C30" s="415"/>
      <c r="D30" s="415"/>
      <c r="E30" s="415"/>
      <c r="F30" s="415"/>
      <c r="G30" s="415"/>
      <c r="H30" s="415"/>
      <c r="I30" s="415"/>
      <c r="J30" s="415"/>
    </row>
    <row r="31" spans="1:10" ht="68.25" customHeight="1" thickBot="1">
      <c r="A31" s="331" t="str">
        <f>A6</f>
        <v>O.G.</v>
      </c>
      <c r="B31" s="331" t="str">
        <f aca="true" t="shared" si="1" ref="B31:I31">B6</f>
        <v>NOMBRE</v>
      </c>
      <c r="C31" s="331" t="str">
        <f t="shared" si="1"/>
        <v>CARGO </v>
      </c>
      <c r="D31" s="331" t="str">
        <f t="shared" si="1"/>
        <v>SUELDO</v>
      </c>
      <c r="E31" s="331" t="str">
        <f t="shared" si="1"/>
        <v>RETENCION</v>
      </c>
      <c r="F31" s="331" t="str">
        <f t="shared" si="1"/>
        <v>S.E.</v>
      </c>
      <c r="G31" s="331" t="str">
        <f t="shared" si="1"/>
        <v>APOYO ALIMENTOS</v>
      </c>
      <c r="H31" s="331" t="str">
        <f t="shared" si="1"/>
        <v>PAGADO</v>
      </c>
      <c r="I31" s="405" t="str">
        <f t="shared" si="1"/>
        <v>FIRMA</v>
      </c>
      <c r="J31" s="406"/>
    </row>
    <row r="32" spans="1:10" s="65" customFormat="1" ht="132.75" customHeight="1" thickBot="1">
      <c r="A32" s="100">
        <v>113</v>
      </c>
      <c r="B32" s="92"/>
      <c r="C32" s="101" t="s">
        <v>19</v>
      </c>
      <c r="D32" s="103">
        <v>4507</v>
      </c>
      <c r="E32" s="103">
        <v>175</v>
      </c>
      <c r="F32" s="103"/>
      <c r="G32" s="103">
        <v>153</v>
      </c>
      <c r="H32" s="103">
        <f>D32-E32+F32+G32</f>
        <v>4485</v>
      </c>
      <c r="I32" s="408"/>
      <c r="J32" s="408"/>
    </row>
    <row r="33" spans="1:10" s="65" customFormat="1" ht="132.75" customHeight="1" thickBot="1">
      <c r="A33" s="100">
        <v>113</v>
      </c>
      <c r="B33" s="328"/>
      <c r="C33" s="101" t="s">
        <v>19</v>
      </c>
      <c r="D33" s="103">
        <v>4507</v>
      </c>
      <c r="E33" s="103">
        <v>175</v>
      </c>
      <c r="F33" s="103"/>
      <c r="G33" s="103">
        <v>153</v>
      </c>
      <c r="H33" s="103">
        <f>D33-E33+F33+G33</f>
        <v>4485</v>
      </c>
      <c r="I33" s="408"/>
      <c r="J33" s="408"/>
    </row>
    <row r="34" spans="1:10" s="65" customFormat="1" ht="132.75" customHeight="1" thickBot="1">
      <c r="A34" s="100">
        <v>113</v>
      </c>
      <c r="B34" s="92"/>
      <c r="C34" s="107" t="s">
        <v>19</v>
      </c>
      <c r="D34" s="102">
        <v>4507</v>
      </c>
      <c r="E34" s="102">
        <v>175</v>
      </c>
      <c r="F34" s="102"/>
      <c r="G34" s="102">
        <v>153</v>
      </c>
      <c r="H34" s="103">
        <f>D34-E34+F34+G34</f>
        <v>4485</v>
      </c>
      <c r="I34" s="408"/>
      <c r="J34" s="408"/>
    </row>
    <row r="35" spans="1:10" s="65" customFormat="1" ht="132.75" customHeight="1" thickBot="1" thickTop="1">
      <c r="A35" s="100">
        <v>3</v>
      </c>
      <c r="B35" s="328">
        <v>3</v>
      </c>
      <c r="C35" s="101" t="s">
        <v>8</v>
      </c>
      <c r="D35" s="108">
        <f>SUM(D32:D34)</f>
        <v>13521</v>
      </c>
      <c r="E35" s="108">
        <f>SUM(E32:E34)</f>
        <v>525</v>
      </c>
      <c r="F35" s="108">
        <f>SUM(F32:F34)</f>
        <v>0</v>
      </c>
      <c r="G35" s="108">
        <f>SUM(G32:G34)</f>
        <v>459</v>
      </c>
      <c r="H35" s="108">
        <f>SUM(H32:H34)</f>
        <v>13455</v>
      </c>
      <c r="I35" s="421"/>
      <c r="J35" s="421"/>
    </row>
    <row r="36" spans="1:10" ht="44.25" customHeight="1" thickTop="1">
      <c r="A36" s="410" t="s">
        <v>14</v>
      </c>
      <c r="B36" s="410"/>
      <c r="C36" s="410"/>
      <c r="D36" s="410"/>
      <c r="E36" s="410"/>
      <c r="F36" s="410"/>
      <c r="G36" s="410"/>
      <c r="H36" s="410"/>
      <c r="I36" s="410"/>
      <c r="J36" s="410"/>
    </row>
    <row r="37" spans="1:10" ht="44.25" customHeight="1">
      <c r="A37" s="411" t="s">
        <v>252</v>
      </c>
      <c r="B37" s="411"/>
      <c r="C37" s="411"/>
      <c r="D37" s="411"/>
      <c r="E37" s="411"/>
      <c r="F37" s="411"/>
      <c r="G37" s="411"/>
      <c r="H37" s="411"/>
      <c r="I37" s="411"/>
      <c r="J37" s="411"/>
    </row>
    <row r="38" spans="1:10" ht="6" customHeight="1">
      <c r="A38" s="411"/>
      <c r="B38" s="411"/>
      <c r="C38" s="411"/>
      <c r="D38" s="411"/>
      <c r="E38" s="411"/>
      <c r="F38" s="411"/>
      <c r="G38" s="411"/>
      <c r="H38" s="411"/>
      <c r="I38" s="411"/>
      <c r="J38" s="411"/>
    </row>
    <row r="39" spans="1:10" ht="44.25" customHeight="1">
      <c r="A39" s="411" t="e">
        <f>A4</f>
        <v>#REF!</v>
      </c>
      <c r="B39" s="411"/>
      <c r="C39" s="411"/>
      <c r="D39" s="411"/>
      <c r="E39" s="411"/>
      <c r="F39" s="411"/>
      <c r="G39" s="411"/>
      <c r="H39" s="411"/>
      <c r="I39" s="411"/>
      <c r="J39" s="411"/>
    </row>
    <row r="40" spans="1:10" ht="44.25" customHeight="1">
      <c r="A40" s="415" t="e">
        <f>A5</f>
        <v>#REF!</v>
      </c>
      <c r="B40" s="415"/>
      <c r="C40" s="415"/>
      <c r="D40" s="415"/>
      <c r="E40" s="415"/>
      <c r="F40" s="415"/>
      <c r="G40" s="415"/>
      <c r="H40" s="415"/>
      <c r="I40" s="415"/>
      <c r="J40" s="415"/>
    </row>
    <row r="41" spans="1:10" ht="58.5" customHeight="1">
      <c r="A41" s="331" t="str">
        <f>A6</f>
        <v>O.G.</v>
      </c>
      <c r="B41" s="331" t="str">
        <f aca="true" t="shared" si="2" ref="B41:I41">B6</f>
        <v>NOMBRE</v>
      </c>
      <c r="C41" s="331" t="str">
        <f t="shared" si="2"/>
        <v>CARGO </v>
      </c>
      <c r="D41" s="331" t="str">
        <f t="shared" si="2"/>
        <v>SUELDO</v>
      </c>
      <c r="E41" s="331" t="str">
        <f t="shared" si="2"/>
        <v>RETENCION</v>
      </c>
      <c r="F41" s="331" t="str">
        <f t="shared" si="2"/>
        <v>S.E.</v>
      </c>
      <c r="G41" s="331" t="str">
        <f t="shared" si="2"/>
        <v>APOYO ALIMENTOS</v>
      </c>
      <c r="H41" s="331" t="str">
        <f t="shared" si="2"/>
        <v>PAGADO</v>
      </c>
      <c r="I41" s="405" t="str">
        <f t="shared" si="2"/>
        <v>FIRMA</v>
      </c>
      <c r="J41" s="406"/>
    </row>
    <row r="42" spans="1:10" s="65" customFormat="1" ht="132.75" customHeight="1" thickBot="1">
      <c r="A42" s="100">
        <v>113</v>
      </c>
      <c r="B42" s="328"/>
      <c r="C42" s="101" t="s">
        <v>19</v>
      </c>
      <c r="D42" s="106">
        <v>4507</v>
      </c>
      <c r="E42" s="106">
        <v>175</v>
      </c>
      <c r="F42" s="103"/>
      <c r="G42" s="103">
        <v>153</v>
      </c>
      <c r="H42" s="103">
        <f>D42-E42+F42+G42</f>
        <v>4485</v>
      </c>
      <c r="I42" s="422"/>
      <c r="J42" s="422"/>
    </row>
    <row r="43" spans="1:10" s="65" customFormat="1" ht="132.75" customHeight="1" thickBot="1">
      <c r="A43" s="100">
        <v>113</v>
      </c>
      <c r="B43" s="92"/>
      <c r="C43" s="107" t="s">
        <v>19</v>
      </c>
      <c r="D43" s="103">
        <v>4507</v>
      </c>
      <c r="E43" s="103">
        <v>175</v>
      </c>
      <c r="F43" s="103"/>
      <c r="G43" s="103">
        <v>153</v>
      </c>
      <c r="H43" s="103">
        <f>D43-E43+F43+G43</f>
        <v>4485</v>
      </c>
      <c r="I43" s="408"/>
      <c r="J43" s="408"/>
    </row>
    <row r="44" spans="1:10" s="65" customFormat="1" ht="132.75" customHeight="1" thickBot="1">
      <c r="A44" s="100">
        <v>113</v>
      </c>
      <c r="B44" s="92"/>
      <c r="C44" s="107" t="s">
        <v>19</v>
      </c>
      <c r="D44" s="103">
        <v>4507</v>
      </c>
      <c r="E44" s="103">
        <v>175</v>
      </c>
      <c r="F44" s="103"/>
      <c r="G44" s="103">
        <v>153</v>
      </c>
      <c r="H44" s="103">
        <f>D44-E44+F44+G44</f>
        <v>4485</v>
      </c>
      <c r="I44" s="408"/>
      <c r="J44" s="408"/>
    </row>
    <row r="45" spans="1:10" s="65" customFormat="1" ht="132.75" customHeight="1" thickBot="1">
      <c r="A45" s="100">
        <v>113</v>
      </c>
      <c r="B45" s="92"/>
      <c r="C45" s="107" t="s">
        <v>19</v>
      </c>
      <c r="D45" s="103">
        <v>4507</v>
      </c>
      <c r="E45" s="103">
        <v>175</v>
      </c>
      <c r="F45" s="103"/>
      <c r="G45" s="103">
        <v>153</v>
      </c>
      <c r="H45" s="103">
        <f>D45-E45+F45+G45</f>
        <v>4485</v>
      </c>
      <c r="I45" s="408"/>
      <c r="J45" s="408"/>
    </row>
    <row r="46" spans="1:10" s="65" customFormat="1" ht="133.5" customHeight="1" thickBot="1">
      <c r="A46" s="100">
        <v>113</v>
      </c>
      <c r="B46" s="328"/>
      <c r="C46" s="101" t="s">
        <v>19</v>
      </c>
      <c r="D46" s="102">
        <v>4507</v>
      </c>
      <c r="E46" s="102">
        <v>175</v>
      </c>
      <c r="F46" s="102"/>
      <c r="G46" s="102">
        <v>153</v>
      </c>
      <c r="H46" s="103">
        <f>D46-E46+F46+G46</f>
        <v>4485</v>
      </c>
      <c r="I46" s="408"/>
      <c r="J46" s="408"/>
    </row>
    <row r="47" spans="1:10" s="65" customFormat="1" ht="130.5" customHeight="1" thickTop="1">
      <c r="A47" s="100">
        <v>5</v>
      </c>
      <c r="B47" s="328">
        <v>5</v>
      </c>
      <c r="C47" s="101" t="s">
        <v>8</v>
      </c>
      <c r="D47" s="105">
        <f>SUM(D42:D46)</f>
        <v>22535</v>
      </c>
      <c r="E47" s="105">
        <f>SUM(E42:E46)</f>
        <v>875</v>
      </c>
      <c r="F47" s="105">
        <f>SUM(F42:F46)</f>
        <v>0</v>
      </c>
      <c r="G47" s="105">
        <f>SUM(G42:G46)</f>
        <v>765</v>
      </c>
      <c r="H47" s="105">
        <f>SUM(H42:H46)</f>
        <v>22425</v>
      </c>
      <c r="I47" s="421"/>
      <c r="J47" s="421"/>
    </row>
    <row r="48" spans="1:10" s="65" customFormat="1" ht="43.5" customHeight="1">
      <c r="A48" s="410" t="s">
        <v>14</v>
      </c>
      <c r="B48" s="410"/>
      <c r="C48" s="410"/>
      <c r="D48" s="410"/>
      <c r="E48" s="410"/>
      <c r="F48" s="410"/>
      <c r="G48" s="410"/>
      <c r="H48" s="410"/>
      <c r="I48" s="410"/>
      <c r="J48" s="410"/>
    </row>
    <row r="49" spans="1:10" s="65" customFormat="1" ht="43.5" customHeight="1">
      <c r="A49" s="411" t="s">
        <v>252</v>
      </c>
      <c r="B49" s="411"/>
      <c r="C49" s="411"/>
      <c r="D49" s="411"/>
      <c r="E49" s="411"/>
      <c r="F49" s="411"/>
      <c r="G49" s="411"/>
      <c r="H49" s="411"/>
      <c r="I49" s="411"/>
      <c r="J49" s="411"/>
    </row>
    <row r="50" spans="1:10" s="65" customFormat="1" ht="3" customHeight="1">
      <c r="A50" s="411"/>
      <c r="B50" s="411"/>
      <c r="C50" s="411"/>
      <c r="D50" s="411"/>
      <c r="E50" s="411"/>
      <c r="F50" s="411"/>
      <c r="G50" s="411"/>
      <c r="H50" s="411"/>
      <c r="I50" s="411"/>
      <c r="J50" s="411"/>
    </row>
    <row r="51" spans="1:10" s="65" customFormat="1" ht="45.75" customHeight="1">
      <c r="A51" s="411" t="e">
        <f>A4</f>
        <v>#REF!</v>
      </c>
      <c r="B51" s="411"/>
      <c r="C51" s="411"/>
      <c r="D51" s="411"/>
      <c r="E51" s="411"/>
      <c r="F51" s="411"/>
      <c r="G51" s="411"/>
      <c r="H51" s="411"/>
      <c r="I51" s="411"/>
      <c r="J51" s="411"/>
    </row>
    <row r="52" spans="1:10" s="65" customFormat="1" ht="45.75" customHeight="1">
      <c r="A52" s="415" t="e">
        <f>A5</f>
        <v>#REF!</v>
      </c>
      <c r="B52" s="415"/>
      <c r="C52" s="415"/>
      <c r="D52" s="415"/>
      <c r="E52" s="415"/>
      <c r="F52" s="415"/>
      <c r="G52" s="415"/>
      <c r="H52" s="415"/>
      <c r="I52" s="415"/>
      <c r="J52" s="415"/>
    </row>
    <row r="53" spans="1:10" s="65" customFormat="1" ht="60" customHeight="1">
      <c r="A53" s="331" t="str">
        <f aca="true" t="shared" si="3" ref="A53:I53">A41</f>
        <v>O.G.</v>
      </c>
      <c r="B53" s="331" t="str">
        <f t="shared" si="3"/>
        <v>NOMBRE</v>
      </c>
      <c r="C53" s="331" t="str">
        <f t="shared" si="3"/>
        <v>CARGO </v>
      </c>
      <c r="D53" s="331" t="str">
        <f t="shared" si="3"/>
        <v>SUELDO</v>
      </c>
      <c r="E53" s="331" t="str">
        <f t="shared" si="3"/>
        <v>RETENCION</v>
      </c>
      <c r="F53" s="331" t="str">
        <f t="shared" si="3"/>
        <v>S.E.</v>
      </c>
      <c r="G53" s="331" t="str">
        <f t="shared" si="3"/>
        <v>APOYO ALIMENTOS</v>
      </c>
      <c r="H53" s="331" t="str">
        <f t="shared" si="3"/>
        <v>PAGADO</v>
      </c>
      <c r="I53" s="405" t="str">
        <f t="shared" si="3"/>
        <v>FIRMA</v>
      </c>
      <c r="J53" s="406"/>
    </row>
    <row r="54" spans="1:10" s="65" customFormat="1" ht="132.75" customHeight="1" thickBot="1">
      <c r="A54" s="100">
        <v>113</v>
      </c>
      <c r="B54" s="328"/>
      <c r="C54" s="101" t="s">
        <v>19</v>
      </c>
      <c r="D54" s="103">
        <v>4507</v>
      </c>
      <c r="E54" s="103">
        <v>175</v>
      </c>
      <c r="F54" s="106"/>
      <c r="G54" s="106">
        <v>153</v>
      </c>
      <c r="H54" s="103">
        <f>D54-E54+F54+G54</f>
        <v>4485</v>
      </c>
      <c r="I54" s="422"/>
      <c r="J54" s="422"/>
    </row>
    <row r="55" spans="1:10" s="65" customFormat="1" ht="132.75" customHeight="1" thickBot="1">
      <c r="A55" s="100">
        <v>113</v>
      </c>
      <c r="B55" s="110"/>
      <c r="C55" s="101" t="s">
        <v>19</v>
      </c>
      <c r="D55" s="103">
        <v>4507</v>
      </c>
      <c r="E55" s="103">
        <v>175</v>
      </c>
      <c r="F55" s="103"/>
      <c r="G55" s="103">
        <v>153</v>
      </c>
      <c r="H55" s="103">
        <f>D55-E55+F55+G55</f>
        <v>4485</v>
      </c>
      <c r="I55" s="408"/>
      <c r="J55" s="408"/>
    </row>
    <row r="56" spans="1:10" s="65" customFormat="1" ht="132.75" customHeight="1" thickBot="1">
      <c r="A56" s="100">
        <v>113</v>
      </c>
      <c r="B56" s="92"/>
      <c r="C56" s="350" t="s">
        <v>19</v>
      </c>
      <c r="D56" s="102">
        <v>4507</v>
      </c>
      <c r="E56" s="102">
        <v>175</v>
      </c>
      <c r="F56" s="102"/>
      <c r="G56" s="102">
        <v>153</v>
      </c>
      <c r="H56" s="103">
        <f>D56-E56+F56+G56</f>
        <v>4485</v>
      </c>
      <c r="I56" s="408"/>
      <c r="J56" s="408"/>
    </row>
    <row r="57" spans="1:10" s="65" customFormat="1" ht="132.75" customHeight="1" thickTop="1">
      <c r="A57" s="100">
        <v>3</v>
      </c>
      <c r="B57" s="328">
        <v>2</v>
      </c>
      <c r="C57" s="101" t="s">
        <v>8</v>
      </c>
      <c r="D57" s="105">
        <f>SUM(D54:D56)</f>
        <v>13521</v>
      </c>
      <c r="E57" s="105">
        <f>SUM(E54:E56)</f>
        <v>525</v>
      </c>
      <c r="F57" s="105">
        <f>SUM(F54:F56)</f>
        <v>0</v>
      </c>
      <c r="G57" s="105">
        <f>SUM(G54:G56)</f>
        <v>459</v>
      </c>
      <c r="H57" s="105">
        <f>SUM(H54:H56)</f>
        <v>13455</v>
      </c>
      <c r="I57" s="421"/>
      <c r="J57" s="421"/>
    </row>
    <row r="58" spans="1:10" ht="44.25" customHeight="1">
      <c r="A58" s="410" t="s">
        <v>14</v>
      </c>
      <c r="B58" s="410"/>
      <c r="C58" s="410"/>
      <c r="D58" s="410"/>
      <c r="E58" s="410"/>
      <c r="F58" s="410"/>
      <c r="G58" s="410"/>
      <c r="H58" s="410"/>
      <c r="I58" s="410"/>
      <c r="J58" s="410"/>
    </row>
    <row r="59" spans="1:10" ht="44.25" customHeight="1">
      <c r="A59" s="411" t="s">
        <v>252</v>
      </c>
      <c r="B59" s="411"/>
      <c r="C59" s="411"/>
      <c r="D59" s="411"/>
      <c r="E59" s="411"/>
      <c r="F59" s="411"/>
      <c r="G59" s="411"/>
      <c r="H59" s="411"/>
      <c r="I59" s="411"/>
      <c r="J59" s="411"/>
    </row>
    <row r="60" spans="1:10" ht="6" customHeight="1">
      <c r="A60" s="411"/>
      <c r="B60" s="411"/>
      <c r="C60" s="411"/>
      <c r="D60" s="411"/>
      <c r="E60" s="411"/>
      <c r="F60" s="411"/>
      <c r="G60" s="411"/>
      <c r="H60" s="411"/>
      <c r="I60" s="411"/>
      <c r="J60" s="411"/>
    </row>
    <row r="61" spans="1:10" ht="44.25" customHeight="1">
      <c r="A61" s="411" t="e">
        <f>A4</f>
        <v>#REF!</v>
      </c>
      <c r="B61" s="411"/>
      <c r="C61" s="411"/>
      <c r="D61" s="411"/>
      <c r="E61" s="411"/>
      <c r="F61" s="411"/>
      <c r="G61" s="411"/>
      <c r="H61" s="411"/>
      <c r="I61" s="411"/>
      <c r="J61" s="411"/>
    </row>
    <row r="62" spans="1:10" ht="44.25" customHeight="1">
      <c r="A62" s="415" t="e">
        <f>A5</f>
        <v>#REF!</v>
      </c>
      <c r="B62" s="415"/>
      <c r="C62" s="415"/>
      <c r="D62" s="415"/>
      <c r="E62" s="415"/>
      <c r="F62" s="415"/>
      <c r="G62" s="415"/>
      <c r="H62" s="415"/>
      <c r="I62" s="415"/>
      <c r="J62" s="415"/>
    </row>
    <row r="63" spans="1:10" ht="68.25" customHeight="1">
      <c r="A63" s="331" t="str">
        <f>A6</f>
        <v>O.G.</v>
      </c>
      <c r="B63" s="331" t="str">
        <f aca="true" t="shared" si="4" ref="B63:I63">B6</f>
        <v>NOMBRE</v>
      </c>
      <c r="C63" s="331" t="str">
        <f t="shared" si="4"/>
        <v>CARGO </v>
      </c>
      <c r="D63" s="331" t="str">
        <f t="shared" si="4"/>
        <v>SUELDO</v>
      </c>
      <c r="E63" s="331" t="str">
        <f t="shared" si="4"/>
        <v>RETENCION</v>
      </c>
      <c r="F63" s="331" t="str">
        <f t="shared" si="4"/>
        <v>S.E.</v>
      </c>
      <c r="G63" s="331" t="str">
        <f t="shared" si="4"/>
        <v>APOYO ALIMENTOS</v>
      </c>
      <c r="H63" s="331" t="str">
        <f t="shared" si="4"/>
        <v>PAGADO</v>
      </c>
      <c r="I63" s="405" t="str">
        <f t="shared" si="4"/>
        <v>FIRMA</v>
      </c>
      <c r="J63" s="406"/>
    </row>
    <row r="64" spans="1:10" s="65" customFormat="1" ht="133.5" customHeight="1" thickBot="1">
      <c r="A64" s="100">
        <v>113</v>
      </c>
      <c r="B64" s="328"/>
      <c r="C64" s="101" t="s">
        <v>309</v>
      </c>
      <c r="D64" s="103">
        <v>4097</v>
      </c>
      <c r="E64" s="112">
        <v>95</v>
      </c>
      <c r="F64" s="111"/>
      <c r="G64" s="111">
        <v>126</v>
      </c>
      <c r="H64" s="103">
        <f>D64-E64+F64+G64</f>
        <v>4128</v>
      </c>
      <c r="I64" s="422"/>
      <c r="J64" s="422"/>
    </row>
    <row r="65" spans="1:10" s="65" customFormat="1" ht="133.5" customHeight="1" thickBot="1">
      <c r="A65" s="100">
        <v>113</v>
      </c>
      <c r="B65" s="92"/>
      <c r="C65" s="101" t="s">
        <v>309</v>
      </c>
      <c r="D65" s="103">
        <v>4097</v>
      </c>
      <c r="E65" s="112">
        <v>95</v>
      </c>
      <c r="F65" s="112"/>
      <c r="G65" s="112">
        <v>126</v>
      </c>
      <c r="H65" s="103">
        <f>D65-E65+F65+G65</f>
        <v>4128</v>
      </c>
      <c r="I65" s="408"/>
      <c r="J65" s="408"/>
    </row>
    <row r="66" spans="1:10" s="65" customFormat="1" ht="133.5" customHeight="1" thickBot="1">
      <c r="A66" s="100">
        <v>113</v>
      </c>
      <c r="B66" s="92"/>
      <c r="C66" s="107" t="s">
        <v>309</v>
      </c>
      <c r="D66" s="102">
        <v>4097</v>
      </c>
      <c r="E66" s="146">
        <v>95</v>
      </c>
      <c r="F66" s="146"/>
      <c r="G66" s="146">
        <v>126</v>
      </c>
      <c r="H66" s="103">
        <f>D66-E66+F66+G66</f>
        <v>4128</v>
      </c>
      <c r="I66" s="324"/>
      <c r="J66" s="324"/>
    </row>
    <row r="67" spans="1:10" s="65" customFormat="1" ht="133.5" customHeight="1" thickTop="1">
      <c r="A67" s="100">
        <v>3</v>
      </c>
      <c r="B67" s="328">
        <v>3</v>
      </c>
      <c r="C67" s="101" t="s">
        <v>8</v>
      </c>
      <c r="D67" s="105">
        <f>SUM(D64:D66)</f>
        <v>12291</v>
      </c>
      <c r="E67" s="105">
        <f>SUM(E64:E66)</f>
        <v>285</v>
      </c>
      <c r="F67" s="105">
        <f>SUM(F64:F66)</f>
        <v>0</v>
      </c>
      <c r="G67" s="105">
        <f>SUM(G64:G66)</f>
        <v>378</v>
      </c>
      <c r="H67" s="105">
        <f>SUM(H64:H66)</f>
        <v>12384</v>
      </c>
      <c r="I67" s="421"/>
      <c r="J67" s="421"/>
    </row>
    <row r="68" spans="1:10" ht="44.25" customHeight="1">
      <c r="A68" s="410" t="s">
        <v>14</v>
      </c>
      <c r="B68" s="410"/>
      <c r="C68" s="410"/>
      <c r="D68" s="410"/>
      <c r="E68" s="410"/>
      <c r="F68" s="410"/>
      <c r="G68" s="410"/>
      <c r="H68" s="410"/>
      <c r="I68" s="410"/>
      <c r="J68" s="410"/>
    </row>
    <row r="69" spans="1:10" ht="44.25" customHeight="1">
      <c r="A69" s="411" t="s">
        <v>252</v>
      </c>
      <c r="B69" s="411"/>
      <c r="C69" s="411"/>
      <c r="D69" s="411"/>
      <c r="E69" s="411"/>
      <c r="F69" s="411"/>
      <c r="G69" s="411"/>
      <c r="H69" s="411"/>
      <c r="I69" s="411"/>
      <c r="J69" s="411"/>
    </row>
    <row r="70" spans="1:10" ht="6" customHeight="1">
      <c r="A70" s="411"/>
      <c r="B70" s="411"/>
      <c r="C70" s="411"/>
      <c r="D70" s="411"/>
      <c r="E70" s="411"/>
      <c r="F70" s="411"/>
      <c r="G70" s="411"/>
      <c r="H70" s="411"/>
      <c r="I70" s="411"/>
      <c r="J70" s="411"/>
    </row>
    <row r="71" spans="1:10" ht="44.25" customHeight="1">
      <c r="A71" s="411" t="e">
        <f>A4</f>
        <v>#REF!</v>
      </c>
      <c r="B71" s="411"/>
      <c r="C71" s="411"/>
      <c r="D71" s="411"/>
      <c r="E71" s="411"/>
      <c r="F71" s="411"/>
      <c r="G71" s="411"/>
      <c r="H71" s="411"/>
      <c r="I71" s="411"/>
      <c r="J71" s="411"/>
    </row>
    <row r="72" spans="1:10" ht="44.25" customHeight="1">
      <c r="A72" s="415" t="e">
        <f>A5</f>
        <v>#REF!</v>
      </c>
      <c r="B72" s="415"/>
      <c r="C72" s="415"/>
      <c r="D72" s="415"/>
      <c r="E72" s="415"/>
      <c r="F72" s="415"/>
      <c r="G72" s="415"/>
      <c r="H72" s="415"/>
      <c r="I72" s="415"/>
      <c r="J72" s="415"/>
    </row>
    <row r="73" spans="1:10" ht="59.25" customHeight="1">
      <c r="A73" s="331" t="str">
        <f>A6</f>
        <v>O.G.</v>
      </c>
      <c r="B73" s="331" t="str">
        <f aca="true" t="shared" si="5" ref="B73:I73">B6</f>
        <v>NOMBRE</v>
      </c>
      <c r="C73" s="331" t="str">
        <f t="shared" si="5"/>
        <v>CARGO </v>
      </c>
      <c r="D73" s="331" t="str">
        <f t="shared" si="5"/>
        <v>SUELDO</v>
      </c>
      <c r="E73" s="331" t="str">
        <f t="shared" si="5"/>
        <v>RETENCION</v>
      </c>
      <c r="F73" s="331" t="str">
        <f t="shared" si="5"/>
        <v>S.E.</v>
      </c>
      <c r="G73" s="331" t="str">
        <f t="shared" si="5"/>
        <v>APOYO ALIMENTOS</v>
      </c>
      <c r="H73" s="331" t="str">
        <f t="shared" si="5"/>
        <v>PAGADO</v>
      </c>
      <c r="I73" s="405" t="str">
        <f t="shared" si="5"/>
        <v>FIRMA</v>
      </c>
      <c r="J73" s="406"/>
    </row>
    <row r="74" spans="1:10" s="65" customFormat="1" ht="132.75" customHeight="1" thickBot="1">
      <c r="A74" s="100">
        <v>113</v>
      </c>
      <c r="B74" s="328"/>
      <c r="C74" s="101" t="s">
        <v>309</v>
      </c>
      <c r="D74" s="103">
        <v>4097</v>
      </c>
      <c r="E74" s="113">
        <v>95</v>
      </c>
      <c r="F74" s="106"/>
      <c r="G74" s="106">
        <v>126</v>
      </c>
      <c r="H74" s="103">
        <f>D74-E74+F74+G74</f>
        <v>4128</v>
      </c>
      <c r="I74" s="422"/>
      <c r="J74" s="422"/>
    </row>
    <row r="75" spans="1:10" s="65" customFormat="1" ht="132.75" customHeight="1" thickBot="1">
      <c r="A75" s="100">
        <v>113</v>
      </c>
      <c r="B75" s="328"/>
      <c r="C75" s="101" t="s">
        <v>309</v>
      </c>
      <c r="D75" s="102">
        <v>4097</v>
      </c>
      <c r="E75" s="115">
        <v>95</v>
      </c>
      <c r="F75" s="102"/>
      <c r="G75" s="102">
        <v>126</v>
      </c>
      <c r="H75" s="103">
        <f>D75-E75+F75+G75</f>
        <v>4128</v>
      </c>
      <c r="I75" s="408"/>
      <c r="J75" s="408"/>
    </row>
    <row r="76" spans="1:10" s="65" customFormat="1" ht="132.75" customHeight="1" thickTop="1">
      <c r="A76" s="100">
        <v>2</v>
      </c>
      <c r="B76" s="328">
        <v>1</v>
      </c>
      <c r="C76" s="101" t="s">
        <v>8</v>
      </c>
      <c r="D76" s="116">
        <f>SUM(D74:D75)</f>
        <v>8194</v>
      </c>
      <c r="E76" s="116">
        <f>SUM(E74:E75)</f>
        <v>190</v>
      </c>
      <c r="F76" s="116">
        <f>SUM(F74:F75)</f>
        <v>0</v>
      </c>
      <c r="G76" s="116">
        <f>SUM(G74:G75)</f>
        <v>252</v>
      </c>
      <c r="H76" s="116">
        <f>SUM(H74:H75)</f>
        <v>8256</v>
      </c>
      <c r="I76" s="421"/>
      <c r="J76" s="421"/>
    </row>
    <row r="77" spans="1:10" ht="44.25" customHeight="1">
      <c r="A77" s="410" t="s">
        <v>14</v>
      </c>
      <c r="B77" s="410"/>
      <c r="C77" s="410"/>
      <c r="D77" s="410"/>
      <c r="E77" s="410"/>
      <c r="F77" s="410"/>
      <c r="G77" s="410"/>
      <c r="H77" s="410"/>
      <c r="I77" s="410"/>
      <c r="J77" s="410"/>
    </row>
    <row r="78" spans="1:10" ht="39.75" customHeight="1">
      <c r="A78" s="411" t="s">
        <v>252</v>
      </c>
      <c r="B78" s="411"/>
      <c r="C78" s="411"/>
      <c r="D78" s="411"/>
      <c r="E78" s="411"/>
      <c r="F78" s="411"/>
      <c r="G78" s="411"/>
      <c r="H78" s="411"/>
      <c r="I78" s="411"/>
      <c r="J78" s="411"/>
    </row>
    <row r="79" spans="1:10" ht="6.75" customHeight="1">
      <c r="A79" s="411"/>
      <c r="B79" s="411"/>
      <c r="C79" s="411"/>
      <c r="D79" s="411"/>
      <c r="E79" s="411"/>
      <c r="F79" s="411"/>
      <c r="G79" s="411"/>
      <c r="H79" s="411"/>
      <c r="I79" s="411"/>
      <c r="J79" s="411"/>
    </row>
    <row r="80" spans="1:10" ht="44.25" customHeight="1">
      <c r="A80" s="411" t="e">
        <f>A4</f>
        <v>#REF!</v>
      </c>
      <c r="B80" s="411"/>
      <c r="C80" s="411"/>
      <c r="D80" s="411"/>
      <c r="E80" s="411"/>
      <c r="F80" s="411"/>
      <c r="G80" s="411"/>
      <c r="H80" s="411"/>
      <c r="I80" s="411"/>
      <c r="J80" s="411"/>
    </row>
    <row r="81" spans="1:10" ht="44.25" customHeight="1">
      <c r="A81" s="415" t="e">
        <f>A5</f>
        <v>#REF!</v>
      </c>
      <c r="B81" s="415"/>
      <c r="C81" s="415"/>
      <c r="D81" s="415"/>
      <c r="E81" s="415"/>
      <c r="F81" s="415"/>
      <c r="G81" s="415"/>
      <c r="H81" s="415"/>
      <c r="I81" s="415"/>
      <c r="J81" s="415"/>
    </row>
    <row r="82" spans="1:10" ht="66.75" customHeight="1">
      <c r="A82" s="331" t="str">
        <f>A6</f>
        <v>O.G.</v>
      </c>
      <c r="B82" s="331" t="str">
        <f aca="true" t="shared" si="6" ref="B82:I82">B6</f>
        <v>NOMBRE</v>
      </c>
      <c r="C82" s="331" t="str">
        <f t="shared" si="6"/>
        <v>CARGO </v>
      </c>
      <c r="D82" s="331" t="str">
        <f t="shared" si="6"/>
        <v>SUELDO</v>
      </c>
      <c r="E82" s="331" t="str">
        <f t="shared" si="6"/>
        <v>RETENCION</v>
      </c>
      <c r="F82" s="331" t="str">
        <f t="shared" si="6"/>
        <v>S.E.</v>
      </c>
      <c r="G82" s="331" t="str">
        <f t="shared" si="6"/>
        <v>APOYO ALIMENTOS</v>
      </c>
      <c r="H82" s="331" t="str">
        <f t="shared" si="6"/>
        <v>PAGADO</v>
      </c>
      <c r="I82" s="405" t="str">
        <f t="shared" si="6"/>
        <v>FIRMA</v>
      </c>
      <c r="J82" s="406"/>
    </row>
    <row r="83" spans="1:10" ht="132.75" customHeight="1" thickBot="1">
      <c r="A83" s="100">
        <v>113</v>
      </c>
      <c r="B83" s="328"/>
      <c r="C83" s="101" t="s">
        <v>309</v>
      </c>
      <c r="D83" s="103">
        <v>4097</v>
      </c>
      <c r="E83" s="103">
        <v>95</v>
      </c>
      <c r="F83" s="103"/>
      <c r="G83" s="103">
        <v>126</v>
      </c>
      <c r="H83" s="103">
        <f>D83-E83+F83+G83</f>
        <v>4128</v>
      </c>
      <c r="I83" s="422"/>
      <c r="J83" s="422"/>
    </row>
    <row r="84" spans="1:10" ht="132.75" customHeight="1" thickBot="1">
      <c r="A84" s="100">
        <v>113</v>
      </c>
      <c r="B84" s="92"/>
      <c r="C84" s="101" t="s">
        <v>309</v>
      </c>
      <c r="D84" s="102">
        <v>4097</v>
      </c>
      <c r="E84" s="102">
        <v>95</v>
      </c>
      <c r="F84" s="102"/>
      <c r="G84" s="102">
        <v>126</v>
      </c>
      <c r="H84" s="103">
        <f>D84-E84+F84+G84</f>
        <v>4128</v>
      </c>
      <c r="I84" s="408"/>
      <c r="J84" s="408"/>
    </row>
    <row r="85" spans="1:10" ht="132.75" customHeight="1" thickTop="1">
      <c r="A85" s="100">
        <v>2</v>
      </c>
      <c r="B85" s="328">
        <v>2</v>
      </c>
      <c r="C85" s="101" t="s">
        <v>8</v>
      </c>
      <c r="D85" s="105">
        <f>SUM(D83:D84)</f>
        <v>8194</v>
      </c>
      <c r="E85" s="105">
        <f>SUM(E83:E84)</f>
        <v>190</v>
      </c>
      <c r="F85" s="105">
        <f>SUM(F83:F84)</f>
        <v>0</v>
      </c>
      <c r="G85" s="105">
        <f>SUM(G83:G84)</f>
        <v>252</v>
      </c>
      <c r="H85" s="105">
        <f>SUM(H83:H84)</f>
        <v>8256</v>
      </c>
      <c r="I85" s="421"/>
      <c r="J85" s="421"/>
    </row>
    <row r="86" spans="1:10" ht="45" customHeight="1">
      <c r="A86" s="410" t="s">
        <v>14</v>
      </c>
      <c r="B86" s="410"/>
      <c r="C86" s="410"/>
      <c r="D86" s="410"/>
      <c r="E86" s="410"/>
      <c r="F86" s="410"/>
      <c r="G86" s="410"/>
      <c r="H86" s="410"/>
      <c r="I86" s="410"/>
      <c r="J86" s="410"/>
    </row>
    <row r="87" spans="1:10" ht="45" customHeight="1">
      <c r="A87" s="411" t="s">
        <v>252</v>
      </c>
      <c r="B87" s="411"/>
      <c r="C87" s="411"/>
      <c r="D87" s="411"/>
      <c r="E87" s="411"/>
      <c r="F87" s="411"/>
      <c r="G87" s="411"/>
      <c r="H87" s="411"/>
      <c r="I87" s="411"/>
      <c r="J87" s="411"/>
    </row>
    <row r="88" spans="1:10" ht="45" customHeight="1">
      <c r="A88" s="411" t="e">
        <f>A80</f>
        <v>#REF!</v>
      </c>
      <c r="B88" s="411"/>
      <c r="C88" s="411"/>
      <c r="D88" s="411"/>
      <c r="E88" s="411"/>
      <c r="F88" s="411"/>
      <c r="G88" s="411"/>
      <c r="H88" s="411"/>
      <c r="I88" s="411"/>
      <c r="J88" s="411"/>
    </row>
    <row r="89" spans="1:10" ht="45" customHeight="1">
      <c r="A89" s="415" t="e">
        <f>A81</f>
        <v>#REF!</v>
      </c>
      <c r="B89" s="415"/>
      <c r="C89" s="415"/>
      <c r="D89" s="415"/>
      <c r="E89" s="415"/>
      <c r="F89" s="415"/>
      <c r="G89" s="415"/>
      <c r="H89" s="415"/>
      <c r="I89" s="415"/>
      <c r="J89" s="415"/>
    </row>
    <row r="90" spans="1:10" ht="79.5" customHeight="1" thickBot="1">
      <c r="A90" s="331" t="str">
        <f aca="true" t="shared" si="7" ref="A90:I90">A100</f>
        <v>O.G.</v>
      </c>
      <c r="B90" s="331" t="str">
        <f t="shared" si="7"/>
        <v>NOMBRE</v>
      </c>
      <c r="C90" s="331" t="str">
        <f t="shared" si="7"/>
        <v>CARGO </v>
      </c>
      <c r="D90" s="331" t="str">
        <f t="shared" si="7"/>
        <v>SUELDO</v>
      </c>
      <c r="E90" s="331" t="str">
        <f t="shared" si="7"/>
        <v>RETENCION</v>
      </c>
      <c r="F90" s="331" t="str">
        <f t="shared" si="7"/>
        <v>S.E.</v>
      </c>
      <c r="G90" s="331" t="str">
        <f t="shared" si="7"/>
        <v>APOYO ALIMENTOS</v>
      </c>
      <c r="H90" s="331" t="str">
        <f t="shared" si="7"/>
        <v>PAGADO</v>
      </c>
      <c r="I90" s="433" t="str">
        <f t="shared" si="7"/>
        <v>FIRMA</v>
      </c>
      <c r="J90" s="434"/>
    </row>
    <row r="91" spans="1:10" ht="120" customHeight="1" thickBot="1">
      <c r="A91" s="117">
        <v>113</v>
      </c>
      <c r="B91" s="92"/>
      <c r="C91" s="151" t="s">
        <v>309</v>
      </c>
      <c r="D91" s="103">
        <v>4097</v>
      </c>
      <c r="E91" s="103">
        <v>95</v>
      </c>
      <c r="F91" s="103"/>
      <c r="G91" s="103">
        <v>126</v>
      </c>
      <c r="H91" s="103">
        <f>D91-E91+F91+G91</f>
        <v>4128</v>
      </c>
      <c r="I91" s="432"/>
      <c r="J91" s="432"/>
    </row>
    <row r="92" spans="1:10" ht="135" customHeight="1" thickBot="1">
      <c r="A92" s="118">
        <v>113</v>
      </c>
      <c r="B92" s="92"/>
      <c r="C92" s="119" t="s">
        <v>309</v>
      </c>
      <c r="D92" s="102">
        <v>4097</v>
      </c>
      <c r="E92" s="102">
        <v>95</v>
      </c>
      <c r="F92" s="102"/>
      <c r="G92" s="102">
        <v>126</v>
      </c>
      <c r="H92" s="103">
        <f>D92-E92+F92+G92</f>
        <v>4128</v>
      </c>
      <c r="I92" s="325"/>
      <c r="J92" s="325"/>
    </row>
    <row r="93" spans="1:10" ht="85.5" customHeight="1" thickTop="1">
      <c r="A93" s="118"/>
      <c r="B93" s="120"/>
      <c r="C93" s="119" t="s">
        <v>8</v>
      </c>
      <c r="D93" s="121">
        <f>SUM(D91:D92)</f>
        <v>8194</v>
      </c>
      <c r="E93" s="121">
        <f>SUM(E91:E92)</f>
        <v>190</v>
      </c>
      <c r="F93" s="121">
        <f>SUM(F91:F92)</f>
        <v>0</v>
      </c>
      <c r="G93" s="121">
        <f>SUM(G91:G92)</f>
        <v>252</v>
      </c>
      <c r="H93" s="121">
        <f>SUM(H91:H92)</f>
        <v>8256</v>
      </c>
      <c r="I93" s="326"/>
      <c r="J93" s="326"/>
    </row>
    <row r="94" spans="1:10" ht="39.75" customHeight="1">
      <c r="A94" s="118">
        <v>2</v>
      </c>
      <c r="B94" s="120">
        <v>2</v>
      </c>
      <c r="C94" s="119"/>
      <c r="D94" s="122"/>
      <c r="E94" s="103"/>
      <c r="F94" s="103"/>
      <c r="G94" s="103"/>
      <c r="H94" s="103"/>
      <c r="I94" s="326"/>
      <c r="J94" s="326"/>
    </row>
    <row r="95" spans="1:10" ht="44.25" customHeight="1">
      <c r="A95" s="410" t="s">
        <v>14</v>
      </c>
      <c r="B95" s="410"/>
      <c r="C95" s="410"/>
      <c r="D95" s="410"/>
      <c r="E95" s="410"/>
      <c r="F95" s="410"/>
      <c r="G95" s="410"/>
      <c r="H95" s="410"/>
      <c r="I95" s="410"/>
      <c r="J95" s="410"/>
    </row>
    <row r="96" spans="1:10" ht="44.25" customHeight="1">
      <c r="A96" s="411" t="s">
        <v>252</v>
      </c>
      <c r="B96" s="411"/>
      <c r="C96" s="411"/>
      <c r="D96" s="411"/>
      <c r="E96" s="411"/>
      <c r="F96" s="411"/>
      <c r="G96" s="411"/>
      <c r="H96" s="411"/>
      <c r="I96" s="411"/>
      <c r="J96" s="411"/>
    </row>
    <row r="97" spans="1:10" ht="5.25" customHeight="1">
      <c r="A97" s="411"/>
      <c r="B97" s="411"/>
      <c r="C97" s="411"/>
      <c r="D97" s="411"/>
      <c r="E97" s="411"/>
      <c r="F97" s="411"/>
      <c r="G97" s="411"/>
      <c r="H97" s="411"/>
      <c r="I97" s="411"/>
      <c r="J97" s="411"/>
    </row>
    <row r="98" spans="1:10" ht="44.25" customHeight="1">
      <c r="A98" s="411" t="e">
        <f>A4</f>
        <v>#REF!</v>
      </c>
      <c r="B98" s="411"/>
      <c r="C98" s="411"/>
      <c r="D98" s="411"/>
      <c r="E98" s="411"/>
      <c r="F98" s="411"/>
      <c r="G98" s="411"/>
      <c r="H98" s="411"/>
      <c r="I98" s="411"/>
      <c r="J98" s="411"/>
    </row>
    <row r="99" spans="1:10" ht="44.25" customHeight="1">
      <c r="A99" s="415" t="e">
        <f>A5</f>
        <v>#REF!</v>
      </c>
      <c r="B99" s="415"/>
      <c r="C99" s="415"/>
      <c r="D99" s="415"/>
      <c r="E99" s="415"/>
      <c r="F99" s="415"/>
      <c r="G99" s="415"/>
      <c r="H99" s="415"/>
      <c r="I99" s="415"/>
      <c r="J99" s="415"/>
    </row>
    <row r="100" spans="1:10" ht="73.5" customHeight="1">
      <c r="A100" s="331" t="str">
        <f>A6</f>
        <v>O.G.</v>
      </c>
      <c r="B100" s="331" t="str">
        <f aca="true" t="shared" si="8" ref="B100:I100">B6</f>
        <v>NOMBRE</v>
      </c>
      <c r="C100" s="331" t="str">
        <f t="shared" si="8"/>
        <v>CARGO </v>
      </c>
      <c r="D100" s="331" t="str">
        <f t="shared" si="8"/>
        <v>SUELDO</v>
      </c>
      <c r="E100" s="331" t="str">
        <f t="shared" si="8"/>
        <v>RETENCION</v>
      </c>
      <c r="F100" s="331" t="str">
        <f t="shared" si="8"/>
        <v>S.E.</v>
      </c>
      <c r="G100" s="331" t="str">
        <f t="shared" si="8"/>
        <v>APOYO ALIMENTOS</v>
      </c>
      <c r="H100" s="331" t="str">
        <f t="shared" si="8"/>
        <v>PAGADO</v>
      </c>
      <c r="I100" s="405" t="str">
        <f t="shared" si="8"/>
        <v>FIRMA</v>
      </c>
      <c r="J100" s="406"/>
    </row>
    <row r="101" spans="1:10" ht="133.5" customHeight="1" thickBot="1">
      <c r="A101" s="100">
        <v>113</v>
      </c>
      <c r="B101" s="92"/>
      <c r="C101" s="101" t="s">
        <v>309</v>
      </c>
      <c r="D101" s="103">
        <v>4097</v>
      </c>
      <c r="E101" s="114">
        <v>95</v>
      </c>
      <c r="F101" s="103"/>
      <c r="G101" s="103">
        <v>126</v>
      </c>
      <c r="H101" s="103">
        <f>D101-E101+F101+G101</f>
        <v>4128</v>
      </c>
      <c r="I101" s="416"/>
      <c r="J101" s="416"/>
    </row>
    <row r="102" spans="1:10" ht="133.5" customHeight="1" thickBot="1">
      <c r="A102" s="100">
        <v>113</v>
      </c>
      <c r="B102" s="92"/>
      <c r="C102" s="101" t="s">
        <v>309</v>
      </c>
      <c r="D102" s="103">
        <v>4097</v>
      </c>
      <c r="E102" s="114">
        <v>95</v>
      </c>
      <c r="F102" s="103"/>
      <c r="G102" s="103">
        <v>126</v>
      </c>
      <c r="H102" s="103">
        <f>D102-E102+F102+G102</f>
        <v>4128</v>
      </c>
      <c r="I102" s="417"/>
      <c r="J102" s="417"/>
    </row>
    <row r="103" spans="1:10" ht="133.5" customHeight="1" thickBot="1">
      <c r="A103" s="100">
        <v>113</v>
      </c>
      <c r="B103" s="92"/>
      <c r="C103" s="101" t="s">
        <v>309</v>
      </c>
      <c r="D103" s="103">
        <v>4097</v>
      </c>
      <c r="E103" s="114">
        <v>95</v>
      </c>
      <c r="F103" s="103"/>
      <c r="G103" s="103">
        <v>126</v>
      </c>
      <c r="H103" s="103">
        <f>D103-E103+F103+G103</f>
        <v>4128</v>
      </c>
      <c r="I103" s="417"/>
      <c r="J103" s="417"/>
    </row>
    <row r="104" spans="1:10" ht="133.5" customHeight="1" thickBot="1">
      <c r="A104" s="100">
        <v>113</v>
      </c>
      <c r="B104" s="92"/>
      <c r="C104" s="101" t="s">
        <v>309</v>
      </c>
      <c r="D104" s="103">
        <v>4097</v>
      </c>
      <c r="E104" s="114">
        <v>95</v>
      </c>
      <c r="F104" s="103"/>
      <c r="G104" s="103">
        <v>126</v>
      </c>
      <c r="H104" s="103">
        <f>D104-E104+F104+G104</f>
        <v>4128</v>
      </c>
      <c r="I104" s="417"/>
      <c r="J104" s="417"/>
    </row>
    <row r="105" spans="1:10" ht="133.5" customHeight="1" thickBot="1">
      <c r="A105" s="100">
        <v>113</v>
      </c>
      <c r="B105" s="92"/>
      <c r="C105" s="101" t="s">
        <v>309</v>
      </c>
      <c r="D105" s="102">
        <v>4097</v>
      </c>
      <c r="E105" s="102">
        <v>95</v>
      </c>
      <c r="F105" s="102"/>
      <c r="G105" s="102">
        <v>126</v>
      </c>
      <c r="H105" s="103">
        <f>D105-E105+F105+G105</f>
        <v>4128</v>
      </c>
      <c r="I105" s="407"/>
      <c r="J105" s="407"/>
    </row>
    <row r="106" spans="1:10" ht="133.5" customHeight="1" thickTop="1">
      <c r="A106" s="100">
        <v>5</v>
      </c>
      <c r="B106" s="328">
        <v>5</v>
      </c>
      <c r="C106" s="101" t="s">
        <v>8</v>
      </c>
      <c r="D106" s="105">
        <f>SUM(D101:D105)</f>
        <v>20485</v>
      </c>
      <c r="E106" s="105">
        <f>SUM(E101:E105)</f>
        <v>475</v>
      </c>
      <c r="F106" s="105">
        <f>SUM(F101:F105)</f>
        <v>0</v>
      </c>
      <c r="G106" s="105">
        <f>SUM(G101:G105)</f>
        <v>630</v>
      </c>
      <c r="H106" s="105">
        <f>SUM(H101:H105)</f>
        <v>20640</v>
      </c>
      <c r="I106" s="421"/>
      <c r="J106" s="421"/>
    </row>
    <row r="107" spans="1:10" ht="44.25" customHeight="1">
      <c r="A107" s="410" t="s">
        <v>14</v>
      </c>
      <c r="B107" s="410"/>
      <c r="C107" s="410"/>
      <c r="D107" s="410"/>
      <c r="E107" s="410"/>
      <c r="F107" s="410"/>
      <c r="G107" s="410"/>
      <c r="H107" s="410"/>
      <c r="I107" s="410"/>
      <c r="J107" s="410"/>
    </row>
    <row r="108" spans="1:10" ht="44.25" customHeight="1">
      <c r="A108" s="411" t="s">
        <v>252</v>
      </c>
      <c r="B108" s="411"/>
      <c r="C108" s="411"/>
      <c r="D108" s="411"/>
      <c r="E108" s="411"/>
      <c r="F108" s="411"/>
      <c r="G108" s="411"/>
      <c r="H108" s="411"/>
      <c r="I108" s="411"/>
      <c r="J108" s="411"/>
    </row>
    <row r="109" spans="1:10" ht="6.75" customHeight="1">
      <c r="A109" s="411"/>
      <c r="B109" s="411"/>
      <c r="C109" s="411"/>
      <c r="D109" s="411"/>
      <c r="E109" s="411"/>
      <c r="F109" s="411"/>
      <c r="G109" s="411"/>
      <c r="H109" s="411"/>
      <c r="I109" s="411"/>
      <c r="J109" s="411"/>
    </row>
    <row r="110" spans="1:10" ht="44.25" customHeight="1">
      <c r="A110" s="411" t="e">
        <f>A4</f>
        <v>#REF!</v>
      </c>
      <c r="B110" s="411"/>
      <c r="C110" s="411"/>
      <c r="D110" s="411"/>
      <c r="E110" s="411"/>
      <c r="F110" s="411"/>
      <c r="G110" s="411"/>
      <c r="H110" s="411"/>
      <c r="I110" s="411"/>
      <c r="J110" s="411"/>
    </row>
    <row r="111" spans="1:10" ht="44.25" customHeight="1">
      <c r="A111" s="415" t="e">
        <f>A5</f>
        <v>#REF!</v>
      </c>
      <c r="B111" s="415"/>
      <c r="C111" s="415"/>
      <c r="D111" s="415"/>
      <c r="E111" s="415"/>
      <c r="F111" s="415"/>
      <c r="G111" s="415"/>
      <c r="H111" s="415"/>
      <c r="I111" s="415"/>
      <c r="J111" s="415"/>
    </row>
    <row r="112" spans="1:10" ht="62.25" customHeight="1">
      <c r="A112" s="331" t="str">
        <f>A6</f>
        <v>O.G.</v>
      </c>
      <c r="B112" s="331" t="str">
        <f aca="true" t="shared" si="9" ref="B112:I112">B6</f>
        <v>NOMBRE</v>
      </c>
      <c r="C112" s="331" t="str">
        <f t="shared" si="9"/>
        <v>CARGO </v>
      </c>
      <c r="D112" s="331" t="str">
        <f t="shared" si="9"/>
        <v>SUELDO</v>
      </c>
      <c r="E112" s="331" t="str">
        <f t="shared" si="9"/>
        <v>RETENCION</v>
      </c>
      <c r="F112" s="331" t="str">
        <f t="shared" si="9"/>
        <v>S.E.</v>
      </c>
      <c r="G112" s="331"/>
      <c r="H112" s="331" t="str">
        <f t="shared" si="9"/>
        <v>PAGADO</v>
      </c>
      <c r="I112" s="405" t="str">
        <f t="shared" si="9"/>
        <v>FIRMA</v>
      </c>
      <c r="J112" s="406"/>
    </row>
    <row r="113" spans="1:10" ht="132.75" customHeight="1" thickBot="1">
      <c r="A113" s="100">
        <v>113</v>
      </c>
      <c r="B113" s="328" t="s">
        <v>224</v>
      </c>
      <c r="C113" s="101" t="s">
        <v>21</v>
      </c>
      <c r="D113" s="123">
        <v>7573</v>
      </c>
      <c r="E113" s="123">
        <v>420</v>
      </c>
      <c r="F113" s="123"/>
      <c r="G113" s="123"/>
      <c r="H113" s="123">
        <f>D113-E113+F113</f>
        <v>7153</v>
      </c>
      <c r="I113" s="422"/>
      <c r="J113" s="422"/>
    </row>
    <row r="114" spans="1:10" ht="132.75" customHeight="1" thickTop="1">
      <c r="A114" s="100">
        <v>1</v>
      </c>
      <c r="B114" s="328">
        <v>1</v>
      </c>
      <c r="C114" s="101" t="s">
        <v>8</v>
      </c>
      <c r="D114" s="124">
        <f>SUM(D113)</f>
        <v>7573</v>
      </c>
      <c r="E114" s="124">
        <f>SUM(E113)</f>
        <v>420</v>
      </c>
      <c r="F114" s="124">
        <f>SUM(F113)</f>
        <v>0</v>
      </c>
      <c r="G114" s="124">
        <f>SUM(G113)</f>
        <v>0</v>
      </c>
      <c r="H114" s="124">
        <f>SUM(H113)</f>
        <v>7153</v>
      </c>
      <c r="I114" s="409"/>
      <c r="J114" s="409"/>
    </row>
    <row r="115" spans="1:10" ht="44.25" customHeight="1">
      <c r="A115" s="100"/>
      <c r="B115" s="125"/>
      <c r="C115" s="126"/>
      <c r="D115" s="127"/>
      <c r="E115" s="128"/>
      <c r="F115" s="129"/>
      <c r="G115" s="129"/>
      <c r="H115" s="128"/>
      <c r="I115" s="420"/>
      <c r="J115" s="420"/>
    </row>
    <row r="116" spans="1:10" ht="44.25" customHeight="1">
      <c r="A116" s="410" t="s">
        <v>14</v>
      </c>
      <c r="B116" s="410"/>
      <c r="C116" s="410"/>
      <c r="D116" s="410"/>
      <c r="E116" s="410"/>
      <c r="F116" s="410"/>
      <c r="G116" s="410"/>
      <c r="H116" s="410"/>
      <c r="I116" s="410"/>
      <c r="J116" s="410"/>
    </row>
    <row r="117" spans="1:10" ht="44.25" customHeight="1">
      <c r="A117" s="411" t="s">
        <v>252</v>
      </c>
      <c r="B117" s="411"/>
      <c r="C117" s="411"/>
      <c r="D117" s="411"/>
      <c r="E117" s="411"/>
      <c r="F117" s="411"/>
      <c r="G117" s="411"/>
      <c r="H117" s="411"/>
      <c r="I117" s="411"/>
      <c r="J117" s="411"/>
    </row>
    <row r="118" spans="1:10" ht="6.75" customHeight="1">
      <c r="A118" s="411"/>
      <c r="B118" s="411"/>
      <c r="C118" s="411"/>
      <c r="D118" s="411"/>
      <c r="E118" s="411"/>
      <c r="F118" s="411"/>
      <c r="G118" s="411"/>
      <c r="H118" s="411"/>
      <c r="I118" s="411"/>
      <c r="J118" s="411"/>
    </row>
    <row r="119" spans="1:10" ht="44.25" customHeight="1">
      <c r="A119" s="411" t="e">
        <f>A4</f>
        <v>#REF!</v>
      </c>
      <c r="B119" s="411"/>
      <c r="C119" s="411"/>
      <c r="D119" s="411"/>
      <c r="E119" s="411"/>
      <c r="F119" s="411"/>
      <c r="G119" s="411"/>
      <c r="H119" s="411"/>
      <c r="I119" s="411"/>
      <c r="J119" s="411"/>
    </row>
    <row r="120" spans="1:10" ht="44.25" customHeight="1" thickBot="1">
      <c r="A120" s="414" t="e">
        <f>A5</f>
        <v>#REF!</v>
      </c>
      <c r="B120" s="414"/>
      <c r="C120" s="414"/>
      <c r="D120" s="414"/>
      <c r="E120" s="414"/>
      <c r="F120" s="414"/>
      <c r="G120" s="414"/>
      <c r="H120" s="414"/>
      <c r="I120" s="414"/>
      <c r="J120" s="414"/>
    </row>
    <row r="121" spans="1:10" ht="54" customHeight="1" thickBot="1" thickTop="1">
      <c r="A121" s="130" t="str">
        <f>A6</f>
        <v>O.G.</v>
      </c>
      <c r="B121" s="130" t="str">
        <f aca="true" t="shared" si="10" ref="B121:I121">B6</f>
        <v>NOMBRE</v>
      </c>
      <c r="C121" s="130" t="str">
        <f t="shared" si="10"/>
        <v>CARGO </v>
      </c>
      <c r="D121" s="150" t="str">
        <f t="shared" si="10"/>
        <v>SUELDO</v>
      </c>
      <c r="E121" s="150" t="str">
        <f t="shared" si="10"/>
        <v>RETENCION</v>
      </c>
      <c r="F121" s="150" t="str">
        <f t="shared" si="10"/>
        <v>S.E.</v>
      </c>
      <c r="G121" s="150" t="str">
        <f t="shared" si="10"/>
        <v>APOYO ALIMENTOS</v>
      </c>
      <c r="H121" s="150" t="str">
        <f t="shared" si="10"/>
        <v>PAGADO</v>
      </c>
      <c r="I121" s="412" t="str">
        <f t="shared" si="10"/>
        <v>FIRMA</v>
      </c>
      <c r="J121" s="413"/>
    </row>
    <row r="122" spans="1:10" ht="132.75" customHeight="1" thickBot="1">
      <c r="A122" s="100">
        <v>113</v>
      </c>
      <c r="B122" s="328" t="s">
        <v>375</v>
      </c>
      <c r="C122" s="101" t="s">
        <v>22</v>
      </c>
      <c r="D122" s="102">
        <f>2899</f>
        <v>2899</v>
      </c>
      <c r="E122" s="102"/>
      <c r="F122" s="102">
        <f>111</f>
        <v>111</v>
      </c>
      <c r="G122" s="102"/>
      <c r="H122" s="102">
        <f>D122-E122+F122+G122</f>
        <v>3010</v>
      </c>
      <c r="I122" s="408"/>
      <c r="J122" s="408"/>
    </row>
    <row r="123" spans="1:10" ht="132.75" customHeight="1" thickTop="1">
      <c r="A123" s="100">
        <v>2</v>
      </c>
      <c r="B123" s="92">
        <v>2</v>
      </c>
      <c r="C123" s="101" t="s">
        <v>8</v>
      </c>
      <c r="D123" s="124">
        <f>SUM(D122:D122)</f>
        <v>2899</v>
      </c>
      <c r="E123" s="124">
        <f>SUM(E122:E122)</f>
        <v>0</v>
      </c>
      <c r="F123" s="124">
        <f>SUM(F122:F122)</f>
        <v>111</v>
      </c>
      <c r="G123" s="124">
        <f>SUM(G122:G122)</f>
        <v>0</v>
      </c>
      <c r="H123" s="124">
        <f>SUM(H122:H122)</f>
        <v>3010</v>
      </c>
      <c r="I123" s="409"/>
      <c r="J123" s="409"/>
    </row>
    <row r="124" spans="1:10" ht="44.25" customHeight="1">
      <c r="A124" s="410" t="s">
        <v>14</v>
      </c>
      <c r="B124" s="410"/>
      <c r="C124" s="410"/>
      <c r="D124" s="410"/>
      <c r="E124" s="410"/>
      <c r="F124" s="410"/>
      <c r="G124" s="410"/>
      <c r="H124" s="410"/>
      <c r="I124" s="410"/>
      <c r="J124" s="410"/>
    </row>
    <row r="125" spans="1:10" ht="44.25" customHeight="1">
      <c r="A125" s="411" t="s">
        <v>252</v>
      </c>
      <c r="B125" s="411"/>
      <c r="C125" s="411"/>
      <c r="D125" s="411"/>
      <c r="E125" s="411"/>
      <c r="F125" s="411"/>
      <c r="G125" s="411"/>
      <c r="H125" s="411"/>
      <c r="I125" s="411"/>
      <c r="J125" s="411"/>
    </row>
    <row r="126" spans="1:10" ht="6.75" customHeight="1">
      <c r="A126" s="411"/>
      <c r="B126" s="411"/>
      <c r="C126" s="411"/>
      <c r="D126" s="411"/>
      <c r="E126" s="411"/>
      <c r="F126" s="411"/>
      <c r="G126" s="411"/>
      <c r="H126" s="411"/>
      <c r="I126" s="411"/>
      <c r="J126" s="411"/>
    </row>
    <row r="127" spans="1:10" ht="44.25" customHeight="1">
      <c r="A127" s="411" t="e">
        <f>A4</f>
        <v>#REF!</v>
      </c>
      <c r="B127" s="411"/>
      <c r="C127" s="411"/>
      <c r="D127" s="411"/>
      <c r="E127" s="411"/>
      <c r="F127" s="411"/>
      <c r="G127" s="411"/>
      <c r="H127" s="411"/>
      <c r="I127" s="411"/>
      <c r="J127" s="411"/>
    </row>
    <row r="128" spans="1:10" ht="44.25" customHeight="1">
      <c r="A128" s="415" t="e">
        <f>A5</f>
        <v>#REF!</v>
      </c>
      <c r="B128" s="415"/>
      <c r="C128" s="415"/>
      <c r="D128" s="415"/>
      <c r="E128" s="415"/>
      <c r="F128" s="415"/>
      <c r="G128" s="415"/>
      <c r="H128" s="415"/>
      <c r="I128" s="415"/>
      <c r="J128" s="415"/>
    </row>
    <row r="129" spans="1:10" ht="64.5" customHeight="1">
      <c r="A129" s="331" t="str">
        <f>A6</f>
        <v>O.G.</v>
      </c>
      <c r="B129" s="331" t="str">
        <f aca="true" t="shared" si="11" ref="B129:I129">B6</f>
        <v>NOMBRE</v>
      </c>
      <c r="C129" s="331" t="str">
        <f t="shared" si="11"/>
        <v>CARGO </v>
      </c>
      <c r="D129" s="331" t="str">
        <f t="shared" si="11"/>
        <v>SUELDO</v>
      </c>
      <c r="E129" s="331" t="str">
        <f t="shared" si="11"/>
        <v>RETENCION</v>
      </c>
      <c r="F129" s="331" t="str">
        <f t="shared" si="11"/>
        <v>S.E.</v>
      </c>
      <c r="G129" s="331" t="str">
        <f t="shared" si="11"/>
        <v>APOYO ALIMENTOS</v>
      </c>
      <c r="H129" s="331" t="str">
        <f t="shared" si="11"/>
        <v>PAGADO</v>
      </c>
      <c r="I129" s="405" t="str">
        <f t="shared" si="11"/>
        <v>FIRMA</v>
      </c>
      <c r="J129" s="406"/>
    </row>
    <row r="130" spans="1:10" ht="104.25" customHeight="1" thickBot="1">
      <c r="A130" s="109">
        <v>113</v>
      </c>
      <c r="B130" s="109" t="s">
        <v>247</v>
      </c>
      <c r="C130" s="327" t="s">
        <v>10</v>
      </c>
      <c r="D130" s="103">
        <v>6677</v>
      </c>
      <c r="E130" s="103">
        <v>350</v>
      </c>
      <c r="F130" s="103"/>
      <c r="G130" s="103"/>
      <c r="H130" s="103">
        <f>D130-E130+F130+G130</f>
        <v>6327</v>
      </c>
      <c r="I130" s="416"/>
      <c r="J130" s="416"/>
    </row>
    <row r="131" spans="1:10" ht="104.25" customHeight="1" thickBot="1">
      <c r="A131" s="109">
        <v>113</v>
      </c>
      <c r="B131" s="328" t="s">
        <v>342</v>
      </c>
      <c r="C131" s="327" t="s">
        <v>20</v>
      </c>
      <c r="D131" s="103">
        <v>2462</v>
      </c>
      <c r="E131" s="103"/>
      <c r="F131" s="103">
        <v>142</v>
      </c>
      <c r="G131" s="103"/>
      <c r="H131" s="103">
        <f aca="true" t="shared" si="12" ref="H131:H140">D131-E131+F131+G131</f>
        <v>2604</v>
      </c>
      <c r="I131" s="407"/>
      <c r="J131" s="407"/>
    </row>
    <row r="132" spans="1:10" ht="104.25" customHeight="1" thickBot="1">
      <c r="A132" s="109">
        <v>113</v>
      </c>
      <c r="B132" s="328" t="s">
        <v>344</v>
      </c>
      <c r="C132" s="327" t="s">
        <v>20</v>
      </c>
      <c r="D132" s="103">
        <v>2462</v>
      </c>
      <c r="E132" s="103"/>
      <c r="F132" s="103">
        <v>142</v>
      </c>
      <c r="G132" s="103"/>
      <c r="H132" s="103">
        <f t="shared" si="12"/>
        <v>2604</v>
      </c>
      <c r="I132" s="417"/>
      <c r="J132" s="417"/>
    </row>
    <row r="133" spans="1:10" ht="104.25" customHeight="1" thickBot="1">
      <c r="A133" s="109">
        <v>113</v>
      </c>
      <c r="B133" s="328" t="s">
        <v>204</v>
      </c>
      <c r="C133" s="327" t="s">
        <v>20</v>
      </c>
      <c r="D133" s="103">
        <v>1561</v>
      </c>
      <c r="E133" s="103"/>
      <c r="F133" s="103">
        <v>167</v>
      </c>
      <c r="G133" s="103"/>
      <c r="H133" s="103">
        <f t="shared" si="12"/>
        <v>1728</v>
      </c>
      <c r="I133" s="407"/>
      <c r="J133" s="407"/>
    </row>
    <row r="134" spans="1:10" ht="104.25" customHeight="1" thickBot="1">
      <c r="A134" s="109">
        <v>113</v>
      </c>
      <c r="B134" s="328" t="s">
        <v>25</v>
      </c>
      <c r="C134" s="101" t="s">
        <v>20</v>
      </c>
      <c r="D134" s="103">
        <v>4013</v>
      </c>
      <c r="E134" s="103"/>
      <c r="F134" s="103">
        <v>90</v>
      </c>
      <c r="G134" s="103"/>
      <c r="H134" s="103">
        <f t="shared" si="12"/>
        <v>4103</v>
      </c>
      <c r="I134" s="407"/>
      <c r="J134" s="407"/>
    </row>
    <row r="135" spans="1:10" ht="104.25" customHeight="1" thickBot="1">
      <c r="A135" s="109">
        <v>113</v>
      </c>
      <c r="B135" s="328" t="s">
        <v>305</v>
      </c>
      <c r="C135" s="327" t="s">
        <v>304</v>
      </c>
      <c r="D135" s="103">
        <v>3452</v>
      </c>
      <c r="E135" s="103"/>
      <c r="F135" s="103">
        <v>90</v>
      </c>
      <c r="G135" s="103"/>
      <c r="H135" s="103">
        <f t="shared" si="12"/>
        <v>3542</v>
      </c>
      <c r="I135" s="408"/>
      <c r="J135" s="408"/>
    </row>
    <row r="136" spans="1:10" ht="104.25" customHeight="1" thickBot="1">
      <c r="A136" s="109">
        <v>113</v>
      </c>
      <c r="B136" s="328" t="s">
        <v>205</v>
      </c>
      <c r="C136" s="101" t="s">
        <v>23</v>
      </c>
      <c r="D136" s="103">
        <v>2462</v>
      </c>
      <c r="E136" s="103"/>
      <c r="F136" s="103">
        <v>142</v>
      </c>
      <c r="G136" s="103"/>
      <c r="H136" s="103">
        <f t="shared" si="12"/>
        <v>2604</v>
      </c>
      <c r="I136" s="407"/>
      <c r="J136" s="407"/>
    </row>
    <row r="137" spans="1:10" ht="104.25" customHeight="1" thickBot="1">
      <c r="A137" s="109">
        <v>113</v>
      </c>
      <c r="B137" s="328" t="s">
        <v>343</v>
      </c>
      <c r="C137" s="327" t="s">
        <v>11</v>
      </c>
      <c r="D137" s="103">
        <v>1561</v>
      </c>
      <c r="E137" s="103"/>
      <c r="F137" s="103">
        <v>167</v>
      </c>
      <c r="G137" s="103"/>
      <c r="H137" s="103">
        <f t="shared" si="12"/>
        <v>1728</v>
      </c>
      <c r="I137" s="408"/>
      <c r="J137" s="408"/>
    </row>
    <row r="138" spans="1:10" ht="104.25" customHeight="1" thickBot="1">
      <c r="A138" s="109">
        <v>113</v>
      </c>
      <c r="B138" s="131" t="s">
        <v>315</v>
      </c>
      <c r="C138" s="132" t="s">
        <v>293</v>
      </c>
      <c r="D138" s="103">
        <v>2156</v>
      </c>
      <c r="E138" s="103"/>
      <c r="F138" s="103">
        <v>155</v>
      </c>
      <c r="G138" s="103"/>
      <c r="H138" s="103">
        <f t="shared" si="12"/>
        <v>2311</v>
      </c>
      <c r="I138" s="408"/>
      <c r="J138" s="408"/>
    </row>
    <row r="139" spans="1:10" ht="104.25" customHeight="1" thickBot="1">
      <c r="A139" s="109">
        <v>113</v>
      </c>
      <c r="B139" s="131" t="s">
        <v>335</v>
      </c>
      <c r="C139" s="132" t="s">
        <v>293</v>
      </c>
      <c r="D139" s="103">
        <v>2156</v>
      </c>
      <c r="E139" s="103"/>
      <c r="F139" s="103">
        <v>155</v>
      </c>
      <c r="G139" s="103"/>
      <c r="H139" s="103">
        <f t="shared" si="12"/>
        <v>2311</v>
      </c>
      <c r="I139" s="408"/>
      <c r="J139" s="408"/>
    </row>
    <row r="140" spans="1:10" ht="104.25" customHeight="1" thickBot="1">
      <c r="A140" s="109">
        <v>113</v>
      </c>
      <c r="B140" s="131" t="s">
        <v>337</v>
      </c>
      <c r="C140" s="132" t="s">
        <v>338</v>
      </c>
      <c r="D140" s="102">
        <v>2462</v>
      </c>
      <c r="E140" s="102"/>
      <c r="F140" s="102">
        <v>142</v>
      </c>
      <c r="G140" s="102"/>
      <c r="H140" s="103">
        <f t="shared" si="12"/>
        <v>2604</v>
      </c>
      <c r="I140" s="408"/>
      <c r="J140" s="408"/>
    </row>
    <row r="141" spans="1:10" ht="104.25" customHeight="1" thickTop="1">
      <c r="A141" s="100">
        <v>11</v>
      </c>
      <c r="B141" s="328">
        <v>8</v>
      </c>
      <c r="C141" s="101" t="s">
        <v>8</v>
      </c>
      <c r="D141" s="105">
        <f>SUM(D130:D140)</f>
        <v>31424</v>
      </c>
      <c r="E141" s="105">
        <f>SUM(E130:E140)</f>
        <v>350</v>
      </c>
      <c r="F141" s="105">
        <f>SUM(F130:F140)</f>
        <v>1392</v>
      </c>
      <c r="G141" s="105">
        <f>SUM(G130:G140)</f>
        <v>0</v>
      </c>
      <c r="H141" s="105">
        <f>SUM(H130:H140)</f>
        <v>32466</v>
      </c>
      <c r="I141" s="409"/>
      <c r="J141" s="409"/>
    </row>
    <row r="142" spans="1:10" ht="45" customHeight="1">
      <c r="A142" s="133"/>
      <c r="B142" s="133"/>
      <c r="C142" s="133"/>
      <c r="D142" s="134"/>
      <c r="E142" s="133"/>
      <c r="F142" s="133"/>
      <c r="G142" s="133"/>
      <c r="H142" s="133"/>
      <c r="I142" s="420"/>
      <c r="J142" s="420"/>
    </row>
    <row r="143" spans="1:10" ht="45" customHeight="1">
      <c r="A143" s="410" t="s">
        <v>14</v>
      </c>
      <c r="B143" s="410"/>
      <c r="C143" s="410"/>
      <c r="D143" s="410"/>
      <c r="E143" s="410"/>
      <c r="F143" s="410"/>
      <c r="G143" s="410"/>
      <c r="H143" s="410"/>
      <c r="I143" s="410"/>
      <c r="J143" s="410"/>
    </row>
    <row r="144" spans="1:10" ht="43.5" customHeight="1">
      <c r="A144" s="411" t="str">
        <f>A125</f>
        <v>ADMINISTRACION 2012-2015</v>
      </c>
      <c r="B144" s="411"/>
      <c r="C144" s="411"/>
      <c r="D144" s="411"/>
      <c r="E144" s="411"/>
      <c r="F144" s="411"/>
      <c r="G144" s="411"/>
      <c r="H144" s="411"/>
      <c r="I144" s="411"/>
      <c r="J144" s="411"/>
    </row>
    <row r="145" spans="1:10" ht="6" customHeight="1">
      <c r="A145" s="411"/>
      <c r="B145" s="411"/>
      <c r="C145" s="411"/>
      <c r="D145" s="411"/>
      <c r="E145" s="411"/>
      <c r="F145" s="411"/>
      <c r="G145" s="411"/>
      <c r="H145" s="411"/>
      <c r="I145" s="411"/>
      <c r="J145" s="411"/>
    </row>
    <row r="146" spans="1:10" ht="44.25" customHeight="1">
      <c r="A146" s="411" t="e">
        <f>A4</f>
        <v>#REF!</v>
      </c>
      <c r="B146" s="411"/>
      <c r="C146" s="411"/>
      <c r="D146" s="411"/>
      <c r="E146" s="411"/>
      <c r="F146" s="411"/>
      <c r="G146" s="411"/>
      <c r="H146" s="411"/>
      <c r="I146" s="411"/>
      <c r="J146" s="411"/>
    </row>
    <row r="147" spans="1:10" ht="44.25" customHeight="1">
      <c r="A147" s="411" t="e">
        <f>A5</f>
        <v>#REF!</v>
      </c>
      <c r="B147" s="411"/>
      <c r="C147" s="411"/>
      <c r="D147" s="411"/>
      <c r="E147" s="411"/>
      <c r="F147" s="411"/>
      <c r="G147" s="411"/>
      <c r="H147" s="411"/>
      <c r="I147" s="411"/>
      <c r="J147" s="411"/>
    </row>
    <row r="148" spans="1:10" ht="44.25" customHeight="1">
      <c r="A148" s="327"/>
      <c r="B148" s="327"/>
      <c r="C148" s="327"/>
      <c r="D148" s="415" t="s">
        <v>188</v>
      </c>
      <c r="E148" s="415"/>
      <c r="F148" s="415"/>
      <c r="G148" s="327"/>
      <c r="H148" s="327"/>
      <c r="I148" s="327"/>
      <c r="J148" s="327"/>
    </row>
    <row r="149" spans="1:10" ht="66.75" customHeight="1" thickBot="1">
      <c r="A149" s="331" t="str">
        <f>A6</f>
        <v>O.G.</v>
      </c>
      <c r="B149" s="331" t="str">
        <f aca="true" t="shared" si="13" ref="B149:I149">B6</f>
        <v>NOMBRE</v>
      </c>
      <c r="C149" s="331" t="str">
        <f t="shared" si="13"/>
        <v>CARGO </v>
      </c>
      <c r="D149" s="331" t="str">
        <f t="shared" si="13"/>
        <v>SUELDO</v>
      </c>
      <c r="E149" s="331" t="str">
        <f t="shared" si="13"/>
        <v>RETENCION</v>
      </c>
      <c r="F149" s="331" t="str">
        <f t="shared" si="13"/>
        <v>S.E.</v>
      </c>
      <c r="G149" s="331" t="str">
        <f t="shared" si="13"/>
        <v>APOYO ALIMENTOS</v>
      </c>
      <c r="H149" s="331" t="str">
        <f t="shared" si="13"/>
        <v>PAGADO</v>
      </c>
      <c r="I149" s="418" t="str">
        <f t="shared" si="13"/>
        <v>FIRMA</v>
      </c>
      <c r="J149" s="419"/>
    </row>
    <row r="150" spans="1:10" ht="132.75" customHeight="1" thickBot="1">
      <c r="A150" s="100">
        <v>113</v>
      </c>
      <c r="B150" s="131" t="s">
        <v>356</v>
      </c>
      <c r="C150" s="132" t="s">
        <v>293</v>
      </c>
      <c r="D150" s="102">
        <v>1637</v>
      </c>
      <c r="E150" s="102"/>
      <c r="F150" s="102">
        <v>175</v>
      </c>
      <c r="G150" s="102"/>
      <c r="H150" s="102">
        <f>D150-E150+F150+G150</f>
        <v>1812</v>
      </c>
      <c r="I150" s="324"/>
      <c r="J150" s="324"/>
    </row>
    <row r="151" spans="1:10" ht="133.5" customHeight="1" thickTop="1">
      <c r="A151" s="100">
        <v>1</v>
      </c>
      <c r="B151" s="332">
        <v>1</v>
      </c>
      <c r="C151" s="135" t="s">
        <v>8</v>
      </c>
      <c r="D151" s="136">
        <f>SUM(D150:D150)</f>
        <v>1637</v>
      </c>
      <c r="E151" s="136">
        <f>SUM(E150:E150)</f>
        <v>0</v>
      </c>
      <c r="F151" s="136">
        <f>SUM(F150:F150)</f>
        <v>175</v>
      </c>
      <c r="G151" s="136">
        <f>SUM(G150:G150)</f>
        <v>0</v>
      </c>
      <c r="H151" s="136">
        <f>SUM(H150:H150)</f>
        <v>1812</v>
      </c>
      <c r="I151" s="409"/>
      <c r="J151" s="409"/>
    </row>
    <row r="152" spans="1:10" ht="69.75" customHeight="1">
      <c r="A152" s="140"/>
      <c r="B152" s="137"/>
      <c r="C152" s="141"/>
      <c r="D152" s="138"/>
      <c r="E152" s="138"/>
      <c r="F152" s="138"/>
      <c r="G152" s="138"/>
      <c r="H152" s="138"/>
      <c r="I152" s="139"/>
      <c r="J152" s="139"/>
    </row>
    <row r="153" spans="1:10" ht="69.75" customHeight="1">
      <c r="A153" s="140"/>
      <c r="B153" s="137"/>
      <c r="C153" s="141"/>
      <c r="D153" s="138"/>
      <c r="E153" s="138"/>
      <c r="F153" s="138"/>
      <c r="G153" s="138"/>
      <c r="H153" s="138"/>
      <c r="I153" s="139"/>
      <c r="J153" s="139"/>
    </row>
    <row r="154" spans="1:10" ht="45" customHeight="1">
      <c r="A154" s="410" t="str">
        <f>A143</f>
        <v>H. AYUNTAMIENTO DE AYOTLAN., JALISCO</v>
      </c>
      <c r="B154" s="410"/>
      <c r="C154" s="410"/>
      <c r="D154" s="410"/>
      <c r="E154" s="410"/>
      <c r="F154" s="410"/>
      <c r="G154" s="410"/>
      <c r="H154" s="410"/>
      <c r="I154" s="410"/>
      <c r="J154" s="410"/>
    </row>
    <row r="155" spans="1:10" ht="43.5" customHeight="1">
      <c r="A155" s="411" t="str">
        <f>A144</f>
        <v>ADMINISTRACION 2012-2015</v>
      </c>
      <c r="B155" s="411"/>
      <c r="C155" s="411"/>
      <c r="D155" s="411"/>
      <c r="E155" s="411"/>
      <c r="F155" s="411"/>
      <c r="G155" s="411"/>
      <c r="H155" s="411"/>
      <c r="I155" s="411"/>
      <c r="J155" s="411"/>
    </row>
    <row r="156" spans="1:10" ht="44.25" customHeight="1">
      <c r="A156" s="411" t="e">
        <f>A146</f>
        <v>#REF!</v>
      </c>
      <c r="B156" s="411"/>
      <c r="C156" s="411"/>
      <c r="D156" s="411"/>
      <c r="E156" s="411"/>
      <c r="F156" s="411"/>
      <c r="G156" s="411"/>
      <c r="H156" s="411"/>
      <c r="I156" s="411"/>
      <c r="J156" s="411"/>
    </row>
    <row r="157" spans="1:10" ht="44.25" customHeight="1">
      <c r="A157" s="411" t="e">
        <f>A147</f>
        <v>#REF!</v>
      </c>
      <c r="B157" s="411"/>
      <c r="C157" s="411"/>
      <c r="D157" s="411"/>
      <c r="E157" s="411"/>
      <c r="F157" s="411"/>
      <c r="G157" s="411"/>
      <c r="H157" s="411"/>
      <c r="I157" s="411"/>
      <c r="J157" s="411"/>
    </row>
    <row r="158" spans="1:10" ht="44.25" customHeight="1">
      <c r="A158" s="349"/>
      <c r="B158" s="349"/>
      <c r="C158" s="349"/>
      <c r="D158" s="415" t="s">
        <v>399</v>
      </c>
      <c r="E158" s="415"/>
      <c r="F158" s="415"/>
      <c r="G158" s="349"/>
      <c r="H158" s="349"/>
      <c r="I158" s="349"/>
      <c r="J158" s="349"/>
    </row>
    <row r="159" spans="1:10" ht="69.75" customHeight="1">
      <c r="A159" s="331" t="str">
        <f>A31</f>
        <v>O.G.</v>
      </c>
      <c r="B159" s="331" t="str">
        <f aca="true" t="shared" si="14" ref="B159:I159">B31</f>
        <v>NOMBRE</v>
      </c>
      <c r="C159" s="331" t="str">
        <f t="shared" si="14"/>
        <v>CARGO </v>
      </c>
      <c r="D159" s="331" t="str">
        <f t="shared" si="14"/>
        <v>SUELDO</v>
      </c>
      <c r="E159" s="331"/>
      <c r="F159" s="358"/>
      <c r="G159" s="358"/>
      <c r="H159" s="358" t="str">
        <f>H6</f>
        <v>PAGADO</v>
      </c>
      <c r="I159" s="436" t="str">
        <f t="shared" si="14"/>
        <v>FIRMA</v>
      </c>
      <c r="J159" s="437"/>
    </row>
    <row r="160" spans="1:10" s="65" customFormat="1" ht="90" customHeight="1" thickBot="1">
      <c r="A160" s="100">
        <v>113</v>
      </c>
      <c r="B160" s="328"/>
      <c r="C160" s="101"/>
      <c r="D160" s="123"/>
      <c r="E160" s="123"/>
      <c r="F160" s="123"/>
      <c r="G160" s="123"/>
      <c r="H160" s="123">
        <f>D160-E160+F160+G160</f>
        <v>0</v>
      </c>
      <c r="I160" s="428"/>
      <c r="J160" s="428"/>
    </row>
    <row r="161" spans="1:10" s="65" customFormat="1" ht="102" customHeight="1" thickTop="1">
      <c r="A161" s="19"/>
      <c r="B161" s="328"/>
      <c r="C161" s="64" t="s">
        <v>8</v>
      </c>
      <c r="D161" s="359">
        <f>D160</f>
        <v>0</v>
      </c>
      <c r="E161" s="359">
        <f>E160</f>
        <v>0</v>
      </c>
      <c r="F161" s="359">
        <f>F160</f>
        <v>0</v>
      </c>
      <c r="G161" s="359">
        <f>G160</f>
        <v>0</v>
      </c>
      <c r="H161" s="359">
        <f>H160</f>
        <v>0</v>
      </c>
      <c r="I161" s="438"/>
      <c r="J161" s="438"/>
    </row>
    <row r="162" spans="1:10" ht="99.75" customHeight="1" thickBot="1">
      <c r="A162" s="100"/>
      <c r="B162" s="92"/>
      <c r="C162" s="350"/>
      <c r="D162" s="102"/>
      <c r="E162" s="115"/>
      <c r="F162" s="102"/>
      <c r="G162" s="102"/>
      <c r="H162" s="102"/>
      <c r="I162" s="435"/>
      <c r="J162" s="435"/>
    </row>
    <row r="163" spans="1:10" ht="45" customHeight="1" thickTop="1">
      <c r="A163" s="410"/>
      <c r="B163" s="410"/>
      <c r="C163" s="410"/>
      <c r="D163" s="410"/>
      <c r="E163" s="410"/>
      <c r="F163" s="410"/>
      <c r="G163" s="410"/>
      <c r="H163" s="410"/>
      <c r="I163" s="410"/>
      <c r="J163" s="410"/>
    </row>
    <row r="164" spans="1:10" ht="45" customHeight="1">
      <c r="A164" s="351"/>
      <c r="B164" s="351"/>
      <c r="C164" s="351"/>
      <c r="D164" s="352">
        <f>D12+D25+D35+D47+D57+D67+D76+D85+D93+D106+D114+D123+D141+D151</f>
        <v>203589</v>
      </c>
      <c r="E164" s="352">
        <f>E12+E25+E35+E47+E57+E67+E76+E85+E93+E106+E114+E123+E141+E151</f>
        <v>6405</v>
      </c>
      <c r="F164" s="352">
        <f>F12+F25+F35+F47+F57+F67+F76+F85+F93+F106+F114+F123+F141+F151</f>
        <v>1935</v>
      </c>
      <c r="G164" s="352">
        <f>G12+G25+G35+G47+G57+G67+G76+G85+G93+G106+G114+G123+G141+G151</f>
        <v>5057</v>
      </c>
      <c r="H164" s="352">
        <f>H12+H25+H35+H47+H57+H67+H76+H85+H93+H106+H114+H123+H141+H151</f>
        <v>204176</v>
      </c>
      <c r="I164" s="351"/>
      <c r="J164" s="351"/>
    </row>
    <row r="165" spans="1:10" s="65" customFormat="1" ht="70.5" customHeight="1">
      <c r="A165" s="100"/>
      <c r="B165" s="328"/>
      <c r="C165" s="101"/>
      <c r="D165" s="352">
        <f>'[1]SEG PCA NOM. ELEC. (3)'!$F$78</f>
        <v>203589</v>
      </c>
      <c r="E165" s="352">
        <f>'[1]SEG PCA NOM. ELEC. (3)'!$H$78</f>
        <v>6405</v>
      </c>
      <c r="F165" s="352">
        <f>'[1]SEG PCA NOM. ELEC. (3)'!$G$78</f>
        <v>1935</v>
      </c>
      <c r="G165" s="352">
        <f>'[1]SEG PCA NOM. ELEC. (3)'!$I$78</f>
        <v>5057</v>
      </c>
      <c r="H165" s="352">
        <f>'[1]SEG PCA NOM. ELEC. (3)'!$J$78</f>
        <v>204176</v>
      </c>
      <c r="I165" s="328"/>
      <c r="J165" s="328"/>
    </row>
    <row r="166" spans="1:10" s="65" customFormat="1" ht="67.5" customHeight="1">
      <c r="A166" s="100"/>
      <c r="B166" s="328"/>
      <c r="C166" s="101"/>
      <c r="D166" s="352">
        <f>D164-D165</f>
        <v>0</v>
      </c>
      <c r="E166" s="352">
        <f>E164-E165</f>
        <v>0</v>
      </c>
      <c r="F166" s="352">
        <f>F164-F165</f>
        <v>0</v>
      </c>
      <c r="G166" s="352">
        <f>G164-G165</f>
        <v>0</v>
      </c>
      <c r="H166" s="352">
        <f>H164-H165</f>
        <v>0</v>
      </c>
      <c r="I166" s="328"/>
      <c r="J166" s="328"/>
    </row>
    <row r="167" spans="1:10" ht="69.75" customHeight="1">
      <c r="A167" s="140"/>
      <c r="B167" s="137"/>
      <c r="C167" s="141"/>
      <c r="D167" s="138"/>
      <c r="E167" s="138"/>
      <c r="F167" s="138"/>
      <c r="G167" s="138"/>
      <c r="H167" s="138"/>
      <c r="I167" s="139"/>
      <c r="J167" s="139"/>
    </row>
    <row r="168" spans="1:10" ht="69.75" customHeight="1">
      <c r="A168" s="140"/>
      <c r="B168" s="137"/>
      <c r="C168" s="141"/>
      <c r="D168" s="138"/>
      <c r="E168" s="138"/>
      <c r="F168" s="138"/>
      <c r="G168" s="138"/>
      <c r="H168" s="138"/>
      <c r="I168" s="139"/>
      <c r="J168" s="139"/>
    </row>
    <row r="169" spans="1:10" ht="69.75" customHeight="1">
      <c r="A169" s="140"/>
      <c r="B169" s="137"/>
      <c r="C169" s="141"/>
      <c r="D169" s="138"/>
      <c r="E169" s="138"/>
      <c r="F169" s="138"/>
      <c r="G169" s="138"/>
      <c r="H169" s="138"/>
      <c r="I169" s="139"/>
      <c r="J169" s="139"/>
    </row>
    <row r="170" spans="1:10" ht="69.75" customHeight="1">
      <c r="A170" s="140"/>
      <c r="B170" s="96"/>
      <c r="C170" s="141"/>
      <c r="D170" s="138"/>
      <c r="E170" s="138"/>
      <c r="F170" s="138"/>
      <c r="G170" s="138"/>
      <c r="H170" s="138"/>
      <c r="I170" s="139"/>
      <c r="J170" s="139"/>
    </row>
    <row r="171" spans="1:10" ht="69.75" customHeight="1">
      <c r="A171" s="67"/>
      <c r="B171" s="68"/>
      <c r="C171" s="69"/>
      <c r="D171" s="70"/>
      <c r="E171" s="70"/>
      <c r="F171" s="70"/>
      <c r="G171" s="70"/>
      <c r="H171" s="70"/>
      <c r="I171" s="66"/>
      <c r="J171" s="66"/>
    </row>
    <row r="172" spans="1:10" ht="69.75" customHeight="1">
      <c r="A172" s="67"/>
      <c r="B172" s="68"/>
      <c r="C172" s="69"/>
      <c r="D172" s="70"/>
      <c r="E172" s="70"/>
      <c r="F172" s="70"/>
      <c r="G172" s="70"/>
      <c r="H172" s="70"/>
      <c r="I172" s="66"/>
      <c r="J172" s="66"/>
    </row>
    <row r="173" spans="1:10" ht="69.75" customHeight="1">
      <c r="A173" s="67"/>
      <c r="B173" s="68"/>
      <c r="C173" s="69"/>
      <c r="D173" s="70"/>
      <c r="E173" s="70"/>
      <c r="F173" s="70"/>
      <c r="G173" s="70"/>
      <c r="H173" s="70"/>
      <c r="I173" s="66"/>
      <c r="J173" s="66"/>
    </row>
    <row r="174" spans="1:10" ht="69.75" customHeight="1">
      <c r="A174" s="67"/>
      <c r="B174" s="68"/>
      <c r="C174" s="69"/>
      <c r="D174" s="70"/>
      <c r="E174" s="70"/>
      <c r="F174" s="70"/>
      <c r="G174" s="70"/>
      <c r="H174" s="70"/>
      <c r="I174" s="66"/>
      <c r="J174" s="66"/>
    </row>
    <row r="175" spans="1:10" ht="69.75" customHeight="1">
      <c r="A175" s="67"/>
      <c r="B175" s="68"/>
      <c r="C175" s="69"/>
      <c r="D175" s="70"/>
      <c r="E175" s="70"/>
      <c r="F175" s="70"/>
      <c r="G175" s="70"/>
      <c r="H175" s="70"/>
      <c r="I175" s="66"/>
      <c r="J175" s="66"/>
    </row>
    <row r="176" spans="1:10" ht="69.75" customHeight="1">
      <c r="A176" s="67"/>
      <c r="B176" s="68"/>
      <c r="C176" s="69"/>
      <c r="D176" s="70"/>
      <c r="E176" s="70"/>
      <c r="F176" s="70"/>
      <c r="G176" s="70"/>
      <c r="H176" s="70"/>
      <c r="I176" s="66"/>
      <c r="J176" s="66"/>
    </row>
    <row r="177" spans="1:10" ht="69.75" customHeight="1">
      <c r="A177" s="67"/>
      <c r="B177" s="68"/>
      <c r="C177" s="69"/>
      <c r="D177" s="70"/>
      <c r="E177" s="70"/>
      <c r="F177" s="70"/>
      <c r="G177" s="70"/>
      <c r="H177" s="70"/>
      <c r="I177" s="66"/>
      <c r="J177" s="66"/>
    </row>
    <row r="178" spans="1:10" ht="69.75" customHeight="1">
      <c r="A178" s="67"/>
      <c r="B178" s="68"/>
      <c r="C178" s="69"/>
      <c r="D178" s="70"/>
      <c r="E178" s="70"/>
      <c r="F178" s="70"/>
      <c r="G178" s="70"/>
      <c r="H178" s="70"/>
      <c r="I178" s="66"/>
      <c r="J178" s="66"/>
    </row>
    <row r="179" spans="1:10" ht="69.75" customHeight="1">
      <c r="A179" s="67"/>
      <c r="B179" s="68"/>
      <c r="C179" s="69"/>
      <c r="D179" s="70"/>
      <c r="E179" s="70"/>
      <c r="F179" s="70"/>
      <c r="G179" s="70"/>
      <c r="H179" s="70"/>
      <c r="I179" s="66"/>
      <c r="J179" s="66"/>
    </row>
    <row r="180" spans="1:10" ht="69.75" customHeight="1">
      <c r="A180" s="67"/>
      <c r="B180" s="68"/>
      <c r="C180" s="69"/>
      <c r="D180" s="70"/>
      <c r="E180" s="70"/>
      <c r="F180" s="70"/>
      <c r="G180" s="70"/>
      <c r="H180" s="70"/>
      <c r="I180" s="66"/>
      <c r="J180" s="66"/>
    </row>
    <row r="181" spans="1:10" ht="69.75" customHeight="1">
      <c r="A181" s="67"/>
      <c r="B181" s="68"/>
      <c r="C181" s="69"/>
      <c r="D181" s="70"/>
      <c r="E181" s="70"/>
      <c r="F181" s="70"/>
      <c r="G181" s="70"/>
      <c r="H181" s="70"/>
      <c r="I181" s="66"/>
      <c r="J181" s="66"/>
    </row>
    <row r="182" spans="1:10" ht="69.75" customHeight="1">
      <c r="A182" s="67"/>
      <c r="B182" s="68"/>
      <c r="C182" s="69"/>
      <c r="D182" s="70"/>
      <c r="E182" s="70"/>
      <c r="F182" s="70"/>
      <c r="G182" s="70"/>
      <c r="H182" s="70"/>
      <c r="I182" s="66"/>
      <c r="J182" s="66"/>
    </row>
    <row r="183" spans="1:10" ht="69.75" customHeight="1">
      <c r="A183" s="67"/>
      <c r="B183" s="68"/>
      <c r="C183" s="69"/>
      <c r="D183" s="70"/>
      <c r="E183" s="70"/>
      <c r="F183" s="70"/>
      <c r="G183" s="70"/>
      <c r="H183" s="70"/>
      <c r="I183" s="66"/>
      <c r="J183" s="66"/>
    </row>
    <row r="184" spans="2:10" ht="44.25" customHeight="1">
      <c r="B184" s="22"/>
      <c r="C184" s="47"/>
      <c r="D184" s="47"/>
      <c r="E184" s="47"/>
      <c r="F184" s="47"/>
      <c r="G184" s="47"/>
      <c r="H184" s="47"/>
      <c r="I184" s="47"/>
      <c r="J184" s="47"/>
    </row>
    <row r="185" spans="2:9" ht="44.25" customHeight="1">
      <c r="B185" s="20"/>
      <c r="H185" s="47"/>
      <c r="I185" s="47"/>
    </row>
    <row r="186" spans="4:9" ht="44.25" customHeight="1">
      <c r="D186" s="47"/>
      <c r="E186" s="47"/>
      <c r="F186" s="47"/>
      <c r="G186" s="47"/>
      <c r="H186" s="47"/>
      <c r="I186" s="47"/>
    </row>
    <row r="187" spans="3:9" ht="44.25" customHeight="1">
      <c r="C187" s="47"/>
      <c r="D187" s="47"/>
      <c r="E187" s="47"/>
      <c r="F187" s="47"/>
      <c r="G187" s="47"/>
      <c r="H187" s="47"/>
      <c r="I187" s="47"/>
    </row>
  </sheetData>
  <sheetProtection/>
  <mergeCells count="156">
    <mergeCell ref="A163:J163"/>
    <mergeCell ref="I162:J162"/>
    <mergeCell ref="A154:J154"/>
    <mergeCell ref="A155:J155"/>
    <mergeCell ref="A156:J156"/>
    <mergeCell ref="A157:J157"/>
    <mergeCell ref="D158:F158"/>
    <mergeCell ref="I159:J159"/>
    <mergeCell ref="I160:J160"/>
    <mergeCell ref="I161:J161"/>
    <mergeCell ref="I114:J114"/>
    <mergeCell ref="I91:J91"/>
    <mergeCell ref="A70:J70"/>
    <mergeCell ref="I43:J43"/>
    <mergeCell ref="I74:J74"/>
    <mergeCell ref="I44:J44"/>
    <mergeCell ref="I122:J122"/>
    <mergeCell ref="I102:J102"/>
    <mergeCell ref="I103:J103"/>
    <mergeCell ref="I104:J104"/>
    <mergeCell ref="I115:J115"/>
    <mergeCell ref="I65:J65"/>
    <mergeCell ref="A117:J117"/>
    <mergeCell ref="A116:J116"/>
    <mergeCell ref="A111:J111"/>
    <mergeCell ref="I100:J100"/>
    <mergeCell ref="A109:J109"/>
    <mergeCell ref="A110:J110"/>
    <mergeCell ref="I90:J90"/>
    <mergeCell ref="A98:J98"/>
    <mergeCell ref="I101:J101"/>
    <mergeCell ref="A99:J99"/>
    <mergeCell ref="A108:J108"/>
    <mergeCell ref="A72:J72"/>
    <mergeCell ref="A39:J39"/>
    <mergeCell ref="A40:J40"/>
    <mergeCell ref="A50:J50"/>
    <mergeCell ref="A51:J51"/>
    <mergeCell ref="A52:J52"/>
    <mergeCell ref="I41:J41"/>
    <mergeCell ref="I42:J42"/>
    <mergeCell ref="A60:J60"/>
    <mergeCell ref="A87:J87"/>
    <mergeCell ref="I64:J64"/>
    <mergeCell ref="A62:J62"/>
    <mergeCell ref="I56:J56"/>
    <mergeCell ref="I67:J67"/>
    <mergeCell ref="A61:J61"/>
    <mergeCell ref="I45:J45"/>
    <mergeCell ref="I46:J46"/>
    <mergeCell ref="A48:J48"/>
    <mergeCell ref="A49:J49"/>
    <mergeCell ref="I54:J54"/>
    <mergeCell ref="I53:J53"/>
    <mergeCell ref="I47:J47"/>
    <mergeCell ref="A69:J69"/>
    <mergeCell ref="A77:J77"/>
    <mergeCell ref="A78:J78"/>
    <mergeCell ref="A1:J1"/>
    <mergeCell ref="A2:J2"/>
    <mergeCell ref="A4:J4"/>
    <mergeCell ref="A5:J5"/>
    <mergeCell ref="A3:J3"/>
    <mergeCell ref="I6:J6"/>
    <mergeCell ref="I7:J7"/>
    <mergeCell ref="I12:J12"/>
    <mergeCell ref="A14:J14"/>
    <mergeCell ref="I8:J8"/>
    <mergeCell ref="I9:J9"/>
    <mergeCell ref="I11:J11"/>
    <mergeCell ref="I10:J10"/>
    <mergeCell ref="A13:J13"/>
    <mergeCell ref="A38:J38"/>
    <mergeCell ref="I31:J31"/>
    <mergeCell ref="I32:J32"/>
    <mergeCell ref="I33:J33"/>
    <mergeCell ref="I35:J35"/>
    <mergeCell ref="A30:J30"/>
    <mergeCell ref="I34:J34"/>
    <mergeCell ref="A37:J37"/>
    <mergeCell ref="A15:J15"/>
    <mergeCell ref="I18:J18"/>
    <mergeCell ref="A17:J17"/>
    <mergeCell ref="A16:J16"/>
    <mergeCell ref="A36:J36"/>
    <mergeCell ref="I24:J24"/>
    <mergeCell ref="I19:J19"/>
    <mergeCell ref="A29:J29"/>
    <mergeCell ref="I22:J22"/>
    <mergeCell ref="I21:J21"/>
    <mergeCell ref="I23:J23"/>
    <mergeCell ref="I25:J25"/>
    <mergeCell ref="A26:J26"/>
    <mergeCell ref="I20:J20"/>
    <mergeCell ref="A27:J27"/>
    <mergeCell ref="A28:J28"/>
    <mergeCell ref="I106:J106"/>
    <mergeCell ref="A97:J97"/>
    <mergeCell ref="I75:J75"/>
    <mergeCell ref="I73:J73"/>
    <mergeCell ref="A71:J71"/>
    <mergeCell ref="I76:J76"/>
    <mergeCell ref="I113:J113"/>
    <mergeCell ref="A79:J79"/>
    <mergeCell ref="I105:J105"/>
    <mergeCell ref="A89:J89"/>
    <mergeCell ref="A80:J80"/>
    <mergeCell ref="A88:J88"/>
    <mergeCell ref="I112:J112"/>
    <mergeCell ref="A107:J107"/>
    <mergeCell ref="A96:J96"/>
    <mergeCell ref="A95:J95"/>
    <mergeCell ref="A81:J81"/>
    <mergeCell ref="I57:J57"/>
    <mergeCell ref="A58:J58"/>
    <mergeCell ref="I63:J63"/>
    <mergeCell ref="I55:J55"/>
    <mergeCell ref="I85:J85"/>
    <mergeCell ref="I82:J82"/>
    <mergeCell ref="I84:J84"/>
    <mergeCell ref="I83:J83"/>
    <mergeCell ref="A68:J68"/>
    <mergeCell ref="A59:J59"/>
    <mergeCell ref="A145:J145"/>
    <mergeCell ref="I151:J151"/>
    <mergeCell ref="A147:J147"/>
    <mergeCell ref="A146:J146"/>
    <mergeCell ref="A144:J144"/>
    <mergeCell ref="I149:J149"/>
    <mergeCell ref="D148:F148"/>
    <mergeCell ref="I142:J142"/>
    <mergeCell ref="I138:J138"/>
    <mergeCell ref="I129:J129"/>
    <mergeCell ref="I134:J134"/>
    <mergeCell ref="I139:J139"/>
    <mergeCell ref="I141:J141"/>
    <mergeCell ref="I133:J133"/>
    <mergeCell ref="I135:J135"/>
    <mergeCell ref="A143:J143"/>
    <mergeCell ref="A86:J86"/>
    <mergeCell ref="A126:J126"/>
    <mergeCell ref="I140:J140"/>
    <mergeCell ref="A118:J118"/>
    <mergeCell ref="A119:J119"/>
    <mergeCell ref="I121:J121"/>
    <mergeCell ref="A120:J120"/>
    <mergeCell ref="I123:J123"/>
    <mergeCell ref="A125:J125"/>
    <mergeCell ref="A124:J124"/>
    <mergeCell ref="A127:J127"/>
    <mergeCell ref="A128:J128"/>
    <mergeCell ref="I136:J136"/>
    <mergeCell ref="I130:J130"/>
    <mergeCell ref="I131:J131"/>
    <mergeCell ref="I137:J137"/>
    <mergeCell ref="I132:J132"/>
  </mergeCells>
  <printOptions horizontalCentered="1" verticalCentered="1"/>
  <pageMargins left="0.25" right="0.25" top="0.75" bottom="0.75" header="0.3" footer="0.3"/>
  <pageSetup horizontalDpi="300" verticalDpi="300" orientation="landscape" scale="26" r:id="rId1"/>
  <headerFooter alignWithMargins="0">
    <oddHeader>&amp;C&amp;12Página &amp;P de &amp;N</oddHeader>
  </headerFooter>
  <rowBreaks count="14" manualBreakCount="14">
    <brk id="12" max="255" man="1"/>
    <brk id="25" max="255" man="1"/>
    <brk id="35" max="255" man="1"/>
    <brk id="47" max="255" man="1"/>
    <brk id="57" max="255" man="1"/>
    <brk id="67" max="255" man="1"/>
    <brk id="76" max="255" man="1"/>
    <brk id="85" max="255" man="1"/>
    <brk id="94" max="255" man="1"/>
    <brk id="106" max="255" man="1"/>
    <brk id="115" max="255" man="1"/>
    <brk id="123" max="255" man="1"/>
    <brk id="142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2015-07-29T19:47:42Z</cp:lastPrinted>
  <dcterms:created xsi:type="dcterms:W3CDTF">2010-04-29T16:52:07Z</dcterms:created>
  <dcterms:modified xsi:type="dcterms:W3CDTF">2016-07-21T17:42:36Z</dcterms:modified>
  <cp:category/>
  <cp:version/>
  <cp:contentType/>
  <cp:contentStatus/>
</cp:coreProperties>
</file>