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115" activeTab="0"/>
  </bookViews>
  <sheets>
    <sheet name="Permanentes" sheetId="1" r:id="rId1"/>
    <sheet name="Eventuales" sheetId="2" r:id="rId2"/>
    <sheet name="pensionados" sheetId="3" r:id="rId3"/>
    <sheet name="Apoyos" sheetId="4" r:id="rId4"/>
    <sheet name="SEG. PUB 2013" sheetId="5" r:id="rId5"/>
  </sheets>
  <externalReferences>
    <externalReference r:id="rId8"/>
  </externalReferences>
  <definedNames>
    <definedName name="_xlnm.Print_Area" localSheetId="3">'Apoyos'!$A$1:$H$16</definedName>
    <definedName name="_xlnm.Print_Area" localSheetId="1">'Eventuales'!$A$1:$H$71</definedName>
    <definedName name="_xlnm.Print_Area" localSheetId="2">'pensionados'!$A$1:$H$33</definedName>
    <definedName name="_xlnm.Print_Area" localSheetId="0">'Permanentes'!$A$1:$H$458</definedName>
  </definedNames>
  <calcPr fullCalcOnLoad="1"/>
</workbook>
</file>

<file path=xl/sharedStrings.xml><?xml version="1.0" encoding="utf-8"?>
<sst xmlns="http://schemas.openxmlformats.org/spreadsheetml/2006/main" count="794" uniqueCount="401">
  <si>
    <t>H. AYUNTAMIENTO DE AYOTLÁN, JALISCO</t>
  </si>
  <si>
    <t>ADMINISTRACIÓN 2010-2012</t>
  </si>
  <si>
    <t>NOMBRE</t>
  </si>
  <si>
    <t>PUESTO</t>
  </si>
  <si>
    <t>SUELDO</t>
  </si>
  <si>
    <t>RETENCION</t>
  </si>
  <si>
    <t>S.E.</t>
  </si>
  <si>
    <t>SUELDO NETO</t>
  </si>
  <si>
    <t>FIRMA</t>
  </si>
  <si>
    <t>TOTAL</t>
  </si>
  <si>
    <t>SECRETARIA</t>
  </si>
  <si>
    <t>DIRECTOR</t>
  </si>
  <si>
    <t>AUXILIAR</t>
  </si>
  <si>
    <t>PENSIONADOS</t>
  </si>
  <si>
    <t>PENSIONADO</t>
  </si>
  <si>
    <t>H. AYUNTAMIENTO DE AYOTLAN., JALISCO</t>
  </si>
  <si>
    <t xml:space="preserve">CARGO </t>
  </si>
  <si>
    <t>PAGADO</t>
  </si>
  <si>
    <t>COMANDANTE</t>
  </si>
  <si>
    <t>TENIENTE</t>
  </si>
  <si>
    <t>PRIMERA</t>
  </si>
  <si>
    <t>PARAMEDICO</t>
  </si>
  <si>
    <t>JUEZ MUNICIPAL</t>
  </si>
  <si>
    <t>TRANSITO</t>
  </si>
  <si>
    <t xml:space="preserve">AUXILIAR </t>
  </si>
  <si>
    <t>MORALES SERRATOS SALLYM</t>
  </si>
  <si>
    <t>TABAREZ CASTILLO RAFAEL</t>
  </si>
  <si>
    <t>ASCENCIO MARTINEZ J. VERENICE</t>
  </si>
  <si>
    <t>AGUILAR CORONA RAFAEL</t>
  </si>
  <si>
    <t>MACIAS MARES CELINA</t>
  </si>
  <si>
    <t>TABAREZ CASTILLO M. DE JESUS</t>
  </si>
  <si>
    <t>HURTADO JIMENEZ CLEMENTINA</t>
  </si>
  <si>
    <t>OLMOS LOPEZ BERNARDO</t>
  </si>
  <si>
    <t>BRISEÑO VALADEZ PORFIRIA</t>
  </si>
  <si>
    <t>NERI BRISEÑO JOSE LUIS</t>
  </si>
  <si>
    <t>O.G</t>
  </si>
  <si>
    <t xml:space="preserve"> </t>
  </si>
  <si>
    <t>AGUIRRE HERNANDEZ ADAN</t>
  </si>
  <si>
    <t>JOSE DE JESUS MEDINA BANDA</t>
  </si>
  <si>
    <t>APOYOS</t>
  </si>
  <si>
    <t>SAGARPA</t>
  </si>
  <si>
    <t>RAMÍREZ BRAVO JUANA FABIOLA</t>
  </si>
  <si>
    <t>NIÑERA</t>
  </si>
  <si>
    <t>REGIDORES</t>
  </si>
  <si>
    <t>REGIDOR</t>
  </si>
  <si>
    <t>PRESIDENCIA</t>
  </si>
  <si>
    <t>PRESIDENTE</t>
  </si>
  <si>
    <t>SOTO GONZALEZ CARINA</t>
  </si>
  <si>
    <t>INTENDENTE</t>
  </si>
  <si>
    <t>SECRETARIO GENERAL</t>
  </si>
  <si>
    <t>MARIQUEZ GARCIA CARMINA YADIRA</t>
  </si>
  <si>
    <t>SINDICO</t>
  </si>
  <si>
    <t>JURIDICO</t>
  </si>
  <si>
    <t>OFICILIA MAYOR</t>
  </si>
  <si>
    <t>NERI ASCENCIO MARIA VIRGINIA</t>
  </si>
  <si>
    <t>ASCENCIO HERRERA MA. REFUGIO</t>
  </si>
  <si>
    <t>OBLEA MARTINEZ GUSTAVO</t>
  </si>
  <si>
    <t>MANTENIMIENTO GRAL</t>
  </si>
  <si>
    <t xml:space="preserve">ZARATE CASTILLO FRANCISCO  </t>
  </si>
  <si>
    <t>CHOFER</t>
  </si>
  <si>
    <t xml:space="preserve">ZARATE LOPEZ FRANCISCO </t>
  </si>
  <si>
    <t>TRUJILLO VILLALPANDO IGNACIO</t>
  </si>
  <si>
    <t>NAVARRATE SERRATOS ALONSO</t>
  </si>
  <si>
    <t>SERVICIOS MEDICOS MUNICIPALES</t>
  </si>
  <si>
    <t>CONTRALORIA INTERNA</t>
  </si>
  <si>
    <t>CONTRALOR</t>
  </si>
  <si>
    <t>RECLUTAMIENTO</t>
  </si>
  <si>
    <t>ENCARGADO</t>
  </si>
  <si>
    <t>REGISTRO CIVIL</t>
  </si>
  <si>
    <t>OFICIAL</t>
  </si>
  <si>
    <t>DEPARTAMENTO DE IMPUESTO PREDIAL Y CATASTRO</t>
  </si>
  <si>
    <t>BORJA HURTADO SANDRA</t>
  </si>
  <si>
    <t>AUXILIAR ADMINISTRATIVO</t>
  </si>
  <si>
    <t>GARCIA CASTILLO ABRAHAM</t>
  </si>
  <si>
    <t>RODRIGUEZ CASTELLANOS  J. JESUS</t>
  </si>
  <si>
    <t>BRAVO SOTO JUAN JOSE</t>
  </si>
  <si>
    <t>SANCHEZ ROBLES JUAN PABLO</t>
  </si>
  <si>
    <t>ESCOBEDO ALATORRE MIGUEL ANGEL</t>
  </si>
  <si>
    <t>HACIENDA MUNICIPAL</t>
  </si>
  <si>
    <t>TESORERO</t>
  </si>
  <si>
    <t>DEPARTAMENTO DE EGRESOS</t>
  </si>
  <si>
    <t>LÓPEZ MAYÉN FERNANDO</t>
  </si>
  <si>
    <t>ENCARGADO EGRESOS</t>
  </si>
  <si>
    <t>CASILLAS LARA NADIA ELIZABETH</t>
  </si>
  <si>
    <t>HERNANDEZ ANDRADE MARIA DEL SOCORRO</t>
  </si>
  <si>
    <t>ENCARGADO BANCOS</t>
  </si>
  <si>
    <t>DEPARTAMENTO DE INGRESOS</t>
  </si>
  <si>
    <t>ALVARADO ALVAREZ MARIA CRISTINA</t>
  </si>
  <si>
    <t>SECRETARIA INGRESOS</t>
  </si>
  <si>
    <t>ALUMBRADO PUBLICO</t>
  </si>
  <si>
    <t>OCHOA ARIAS J. JESUS</t>
  </si>
  <si>
    <t>AUXILIAR ALUMBRADO</t>
  </si>
  <si>
    <t>LEMUS LEMUS JAVIER</t>
  </si>
  <si>
    <t>PROMOCION ECONOMICA</t>
  </si>
  <si>
    <t>DESARROLLO RURAL Y AGROPECUARIO</t>
  </si>
  <si>
    <t>DIRECCION</t>
  </si>
  <si>
    <t xml:space="preserve">MENDEZ LARA MAGDALENA </t>
  </si>
  <si>
    <t>AGUA POTABLE</t>
  </si>
  <si>
    <t>ESCOTO MENDEZ MARLENE BERENICE</t>
  </si>
  <si>
    <t>TAMAYO CASTELLANOS PATRICIA CATALINA</t>
  </si>
  <si>
    <t>ZARATE MUÑOZ GERARDO</t>
  </si>
  <si>
    <t>ENCARGADO CUADRILLA</t>
  </si>
  <si>
    <t>ZARATE MARTINEZ JUAN JOSE</t>
  </si>
  <si>
    <t>ENCARGADO VALVULA</t>
  </si>
  <si>
    <t>URTIZ MARTINEZ ALEJANDRO</t>
  </si>
  <si>
    <t>FONTANERO</t>
  </si>
  <si>
    <t>PEREZ AGUILAR JOSE DE JESUS</t>
  </si>
  <si>
    <t>HURTADO DELGADO JUAN</t>
  </si>
  <si>
    <t>DESARROLLO SOCIAL</t>
  </si>
  <si>
    <t>INSTITUTO DE LA MUJER</t>
  </si>
  <si>
    <t>TITULAR</t>
  </si>
  <si>
    <t>RASTRO</t>
  </si>
  <si>
    <t xml:space="preserve">VILLALPANDO PARADA EDUARDO </t>
  </si>
  <si>
    <t>SELLADOR</t>
  </si>
  <si>
    <t>LOY RODRIGUEZ SARVELIO</t>
  </si>
  <si>
    <t>VELADOR</t>
  </si>
  <si>
    <t>VILLALPANDO PARADA JUAN JOSE</t>
  </si>
  <si>
    <t>GUARDA GANADO</t>
  </si>
  <si>
    <t>SERVICIOS PUBLICOS MUNICIPALES</t>
  </si>
  <si>
    <t>TRUJILLO VILLALPANDO ROBERTO</t>
  </si>
  <si>
    <t>VELADOR DEL MERCADO</t>
  </si>
  <si>
    <t>ASEO PUBLICO</t>
  </si>
  <si>
    <t>PEREZ MORALES JOSE GUADALUPE</t>
  </si>
  <si>
    <t>ASEADOR</t>
  </si>
  <si>
    <t>PEREZ FLORIDO ROBERTO</t>
  </si>
  <si>
    <t>ZARATE RIZO MARIANO ENRIQUE</t>
  </si>
  <si>
    <t>PEREZ FLORIDO TRINIDAD</t>
  </si>
  <si>
    <t xml:space="preserve">RUIZ GONZALEZ SALVADOR </t>
  </si>
  <si>
    <t>ZARATE VILLALPANDO JESUS SALVADOR</t>
  </si>
  <si>
    <t>BERMUDEZ DIAZ JUAN MARTIN</t>
  </si>
  <si>
    <t>JARAMILLO SALAZAR FRANCISCO</t>
  </si>
  <si>
    <t>MARTINEZ RODRIGUEZ MARCO ARTURO</t>
  </si>
  <si>
    <t>LOPEZ GARCIA JESUS</t>
  </si>
  <si>
    <t>ASEADOR DE LA ISLA</t>
  </si>
  <si>
    <t>CAMARENA MORENO JOSE JUAN</t>
  </si>
  <si>
    <t>CHOFER ASEADOR</t>
  </si>
  <si>
    <t>FLORES DE ORTA ESVEIDE</t>
  </si>
  <si>
    <t>HUERTA GUTIERREZ HECTOR</t>
  </si>
  <si>
    <t>ASEADOR PLAZA</t>
  </si>
  <si>
    <t>HERNANDEZ CORONA BERTHA LILIANA</t>
  </si>
  <si>
    <t>PARQUES Y JARDINES</t>
  </si>
  <si>
    <t>LEON LOPEZ J. JESUS</t>
  </si>
  <si>
    <t>JARDINERO</t>
  </si>
  <si>
    <t>IBARRA TORRES BASILIO</t>
  </si>
  <si>
    <t>VELADORES</t>
  </si>
  <si>
    <t>OROZCO SEPULVEDA DAVID</t>
  </si>
  <si>
    <t>VELADOR DE LA CIENEGA</t>
  </si>
  <si>
    <t>CAMARENA LARA JOSE MARIA</t>
  </si>
  <si>
    <t>LOPEZ RAMIREZ JOSE DOROTEO</t>
  </si>
  <si>
    <t>ADMINISTRADOR DEL CEMENTERIO</t>
  </si>
  <si>
    <t>OBRAS PÚBLICAS Y DESARROLLO URBANO</t>
  </si>
  <si>
    <t>ROSAS NUÑEZ RAMIRO</t>
  </si>
  <si>
    <t>AUXILIAR TECNICO</t>
  </si>
  <si>
    <t>RAMIREZ RAMIREZ ELIZABETH</t>
  </si>
  <si>
    <t>SOTO MENDOZA VALERIA YAZMIN</t>
  </si>
  <si>
    <t>DELEGACION DE SANTA RITA</t>
  </si>
  <si>
    <t>DELEGADO</t>
  </si>
  <si>
    <t>RODRIGUEZ ZARAGOZA SALVADOR</t>
  </si>
  <si>
    <t>VERA CORONA J. TRINIDAD</t>
  </si>
  <si>
    <t>ENCARGADO PANTEON</t>
  </si>
  <si>
    <t>PADILLA BARRON ANTONIO</t>
  </si>
  <si>
    <t>MARTINEZ OCEGUEDA ISMAEL</t>
  </si>
  <si>
    <t>DELEGACION DE BETANIA</t>
  </si>
  <si>
    <t>FLORES BALLESTEROS CLAUDIA</t>
  </si>
  <si>
    <t>SECRETARIA AGUA POTABLE</t>
  </si>
  <si>
    <t>GUZMAN GARCIA MA. CRISTINA</t>
  </si>
  <si>
    <t>SECRETARIA REGISTRO CIVIL</t>
  </si>
  <si>
    <t>MENDEZ ROJO MIGUEL</t>
  </si>
  <si>
    <t>HERNANDEZ GARCIA GUSTAVO</t>
  </si>
  <si>
    <t>MAGAÑA HERNANDEZ SALVADOR</t>
  </si>
  <si>
    <t>ROJO HERNANDEZ JUAN MANUEL</t>
  </si>
  <si>
    <t>CHOFER ASEO PUBLICO</t>
  </si>
  <si>
    <t>MARES ROJO JUAN</t>
  </si>
  <si>
    <t>TABAREZ MENDEZ REYES</t>
  </si>
  <si>
    <t>GARCIA GUZMAN RUBEN</t>
  </si>
  <si>
    <t>ADM. DEL CEMENTERIO</t>
  </si>
  <si>
    <t>CASA DE LA CULTURA</t>
  </si>
  <si>
    <t xml:space="preserve">JIMÉNEZ QUESNEY SERGIO </t>
  </si>
  <si>
    <t>RODRIGUEZ GARCIA MARIA GLORIA</t>
  </si>
  <si>
    <t>DEPORTES</t>
  </si>
  <si>
    <t>DELEGACION DE LA RIBERA</t>
  </si>
  <si>
    <t>RODRIGUEZ GONZALEZ J. JESUS</t>
  </si>
  <si>
    <t>OFICIAL DEL REGISTRO CIVIL</t>
  </si>
  <si>
    <t>OCEGUEDA QUEZADA JUAN</t>
  </si>
  <si>
    <t>ADMINISTRADOR DEL AGUA POTABLE</t>
  </si>
  <si>
    <t>ZENDEJAS RODRIGUEZ JOSE ANTONIO</t>
  </si>
  <si>
    <t>ZENDEJAS RODRIGUEZ JOSE MANUEL</t>
  </si>
  <si>
    <t>OCEGUEDA MARTINEZ JUAN JOSE</t>
  </si>
  <si>
    <t>MACIAS RAMIREZ JUAN JOSE</t>
  </si>
  <si>
    <t>CHOFER DE ASEO</t>
  </si>
  <si>
    <t>RODRIGUEZ NEGRETE RAMON</t>
  </si>
  <si>
    <t>ENCARGADO POZO</t>
  </si>
  <si>
    <t>ASEADOR DE LA PLAZA</t>
  </si>
  <si>
    <t>HERNANDEZ MOJICA J. GUADALUPE</t>
  </si>
  <si>
    <t>AUXILIAR DE FONTANERO</t>
  </si>
  <si>
    <t>ENCARGADO DEL CEMENTERIO</t>
  </si>
  <si>
    <t>MODULO DE MAQUINARIA</t>
  </si>
  <si>
    <t>TORRES ZENDEJAS RIGOBERTO</t>
  </si>
  <si>
    <t>DIAZ CUEVAS JAVIER</t>
  </si>
  <si>
    <t>PEREZ LARA GUSTAVO</t>
  </si>
  <si>
    <t>MARQUEZ NAVARRO JOSE MIGUEL</t>
  </si>
  <si>
    <t>FALCON GARCIA PEDRO</t>
  </si>
  <si>
    <t>BANDA GONZALEZ GERARDO</t>
  </si>
  <si>
    <t>OPERADOR</t>
  </si>
  <si>
    <t>TREJO ARAMBULA MIGUEL</t>
  </si>
  <si>
    <t>GONZALEZ RODRIGUEZ ALFREDO</t>
  </si>
  <si>
    <t xml:space="preserve">OPERADOR </t>
  </si>
  <si>
    <t>ROJO GARCIA ISMAEL</t>
  </si>
  <si>
    <t>EVENTUALES</t>
  </si>
  <si>
    <t>MANTENIMIENTO</t>
  </si>
  <si>
    <t>MUÑIZ GARCIA LUIS EDUARDO</t>
  </si>
  <si>
    <t>TESORERIA</t>
  </si>
  <si>
    <t>ENCARGADO DE LOS BAÑOS</t>
  </si>
  <si>
    <t>OFICIALIA MAYOR</t>
  </si>
  <si>
    <t>OFICIAL MAYOR</t>
  </si>
  <si>
    <t>SECRETARIO</t>
  </si>
  <si>
    <t>JOSE CASTILLO GARCIA</t>
  </si>
  <si>
    <t>IMPUESTO PREDIAL Y CATASTRO</t>
  </si>
  <si>
    <t>SAMUEL ROBLES ZENDEJAS</t>
  </si>
  <si>
    <t xml:space="preserve">SECRETARIA </t>
  </si>
  <si>
    <t>LOZA AMEZOLA RAUL</t>
  </si>
  <si>
    <t>HERNANDEZ GONZALEZ EDITH</t>
  </si>
  <si>
    <t>CENTRO COMUNITARIO</t>
  </si>
  <si>
    <t>RODRIGUEZ ZARATE MARCO ANTONIO</t>
  </si>
  <si>
    <t>LARA LARA SIGIFREDO</t>
  </si>
  <si>
    <t xml:space="preserve"> RODRIGUEZ ROJAS J. JESUS</t>
  </si>
  <si>
    <t>RODRIGUEZ PLASENCIA IGNACIO</t>
  </si>
  <si>
    <t xml:space="preserve"> REYES PEREZ ARTURO</t>
  </si>
  <si>
    <t xml:space="preserve"> RIZO SOTO VICTOR ALFONSO</t>
  </si>
  <si>
    <t xml:space="preserve"> CALOCA CRUZ JOSE MANUEL</t>
  </si>
  <si>
    <t xml:space="preserve"> RODRIGUEZ RIVERA YANETH ARACELI</t>
  </si>
  <si>
    <t xml:space="preserve"> GIRON MELGOZA MIGUEL</t>
  </si>
  <si>
    <t xml:space="preserve"> AVIÑA ZUÑIGA ADOLFO</t>
  </si>
  <si>
    <t xml:space="preserve"> BARRON PRECIADO JUAN</t>
  </si>
  <si>
    <t xml:space="preserve"> HERMOSILLO BARAJAS FRANCISCO JAVIER</t>
  </si>
  <si>
    <t xml:space="preserve"> GARCIA NAVARRO ALEJANDRO</t>
  </si>
  <si>
    <t xml:space="preserve"> HERNANDEZ PADILLA JORGE MANUEL</t>
  </si>
  <si>
    <t xml:space="preserve"> REA GOMEZ FRANCICO JAVIER</t>
  </si>
  <si>
    <t xml:space="preserve"> ARAMBULA ALATORRE MARIANA</t>
  </si>
  <si>
    <t xml:space="preserve"> HERNANDEZ GARCIA ANTONIO</t>
  </si>
  <si>
    <t xml:space="preserve"> HURTADO CARDENAS RAMON</t>
  </si>
  <si>
    <t xml:space="preserve"> PADILLA ZARAGOZA GONZALO</t>
  </si>
  <si>
    <t xml:space="preserve"> AVILES CANO ALEJANDRO</t>
  </si>
  <si>
    <t xml:space="preserve"> SERRATOS MURILLO VICTOR</t>
  </si>
  <si>
    <t xml:space="preserve"> LEMUS GARCIA JUAN</t>
  </si>
  <si>
    <t xml:space="preserve"> CORONA FUENTES ENRIQUE</t>
  </si>
  <si>
    <t>JUAN RODOLFO MENDOZA SANCHEZ</t>
  </si>
  <si>
    <t>JOSE LUIS OROZCO SEPULVEDA</t>
  </si>
  <si>
    <t>JOEL NAVA IBARRA</t>
  </si>
  <si>
    <t>LUIS ANDRADE HERNANDEZ</t>
  </si>
  <si>
    <t>SECRETARIA GENERAL,SINDICATURA, JURIDICO Y EDUCACION</t>
  </si>
  <si>
    <t xml:space="preserve"> RODRIGUEZ GARCIA JUAN CARLOS</t>
  </si>
  <si>
    <t>CHAVEZ ORTIZ  ROCIO PATRICIA</t>
  </si>
  <si>
    <t>GUZMAN HURTADO M. GUADALUPE</t>
  </si>
  <si>
    <t>TAVAREZ GUZMAN MARIA GUADALUPE</t>
  </si>
  <si>
    <t xml:space="preserve"> NAVARRETE SERRATOS SERGIO FERNANDO</t>
  </si>
  <si>
    <t>LOPEZ ELIAS SAMUEL</t>
  </si>
  <si>
    <t>ADMINISTRADOR</t>
  </si>
  <si>
    <t xml:space="preserve"> SALAS CASTRO JESUS</t>
  </si>
  <si>
    <t>MEDICO MUNICIPAL</t>
  </si>
  <si>
    <t>BRAVO MARTINEZ JESUS</t>
  </si>
  <si>
    <t>MENDOZA FALCON RUBEN</t>
  </si>
  <si>
    <t>ENCARGADO DE LA CIENEGA</t>
  </si>
  <si>
    <t>OLIVARES LARA SILVIA EUGENIA</t>
  </si>
  <si>
    <t>GARCIA GUTIERREZ MIGUEL</t>
  </si>
  <si>
    <t>RODRIGUEZ   MORALES  PABLO</t>
  </si>
  <si>
    <t>INSPECTOR
DE GANADERIA</t>
  </si>
  <si>
    <t>PROMOTOR</t>
  </si>
  <si>
    <t>GONZALEZ GONZALEZ RUBEN</t>
  </si>
  <si>
    <t>GARCIA HURTADO CELINA</t>
  </si>
  <si>
    <t>HERNANDEZ AGUILAR J. JESUS</t>
  </si>
  <si>
    <t>MARTINEZ GARCIA RUBEN</t>
  </si>
  <si>
    <t>GARCIA CASTRO IVONNE ARACELI</t>
  </si>
  <si>
    <t>ZARATE ALVAREZ MANUEL</t>
  </si>
  <si>
    <t>ZARATE MATA MANUEL</t>
  </si>
  <si>
    <t>DAVALOS ROBLES JAIME ALEJANDRO</t>
  </si>
  <si>
    <t>SANCHEZ LOPEZ J JESUS</t>
  </si>
  <si>
    <t>VALENZUELA SANDOVAL NATIVIDAD</t>
  </si>
  <si>
    <t>ASESOR</t>
  </si>
  <si>
    <t>ADMINISTRACION 2012-2015</t>
  </si>
  <si>
    <t>ADMINISTRACIÓN 2012-2015</t>
  </si>
  <si>
    <t>CHAVEZ GARCIA TANIA MARLIN</t>
  </si>
  <si>
    <t xml:space="preserve"> CASTAÑEDA PINTLE EDGAR EDUARDO</t>
  </si>
  <si>
    <t>NAVARRO RAMIREZ BERTHA</t>
  </si>
  <si>
    <t>BARCENAS ZARAGOZA HILDA  MIREYA</t>
  </si>
  <si>
    <t>AUXILIAR
 ADMINISTRATIVO</t>
  </si>
  <si>
    <t>GARCIA PEREZ FELIPE DE JESUS</t>
  </si>
  <si>
    <t>ENLACE DE
OPORTUNIDADES</t>
  </si>
  <si>
    <t>REA ALVAREZ CARINA BERENICE</t>
  </si>
  <si>
    <t>HURTADO ZUÑIGA MIGUEL ANGEL</t>
  </si>
  <si>
    <t>RODARTE ZARATE ERIKA</t>
  </si>
  <si>
    <t>MELENDREZ BRAVO GABRIELA</t>
  </si>
  <si>
    <t>MEDINA VAZQUEZ ROMAN RAFAEL</t>
  </si>
  <si>
    <t>LEDEZMA ORTIZ LETICIA</t>
  </si>
  <si>
    <t>TORRES SEGOVIA EMMA</t>
  </si>
  <si>
    <t>GONZALEZ MONTES OMERO JOEL</t>
  </si>
  <si>
    <t>ALVIZAR HUERTA NOE</t>
  </si>
  <si>
    <t>ROJO RUIZ TERESA</t>
  </si>
  <si>
    <t>MARTINEZ CERRILLO FRANCISCO JAVIER</t>
  </si>
  <si>
    <t>GARCIA SOTELO SALVADOR</t>
  </si>
  <si>
    <t>LLAMAS PARADA MA. DEL REFUGIO</t>
  </si>
  <si>
    <t>RODRIGUEZ RODRIGUEZ HECTOR SAMUEL</t>
  </si>
  <si>
    <t>BELTRAN CAMARENA NANCY MARIA</t>
  </si>
  <si>
    <t>GARCIA JIMENEZ ARTURO</t>
  </si>
  <si>
    <t>LOPEZ HERNANDEZ SAMUEL</t>
  </si>
  <si>
    <t>MEDINA ASCENCIO MARTIN</t>
  </si>
  <si>
    <t>NERI ASCENCIO JOSE LUIS</t>
  </si>
  <si>
    <t>GONZALEZ ROJO MIGUEL</t>
  </si>
  <si>
    <t>ACOSTA CARLOS MAURICIO</t>
  </si>
  <si>
    <t>ANDRADE RANGEL MA REFUGIO</t>
  </si>
  <si>
    <t>BARAJAS GARCIA JOSE CARLOS</t>
  </si>
  <si>
    <t>CENTRO DE DESARROLLO COMUNITARIO LA RIBERA</t>
  </si>
  <si>
    <t>REYNOSA RICO DANIEL</t>
  </si>
  <si>
    <t>RAMIREZ BRAVO MARIA DOLORES</t>
  </si>
  <si>
    <t>LOPEZ GALLEGOS PAULINA</t>
  </si>
  <si>
    <t>ORNELAS MARTINEZ RAUL</t>
  </si>
  <si>
    <t>MENDEZ AGUILAR SALVADOR</t>
  </si>
  <si>
    <t>UNIDAD DEPORTIVA 
VELADOR</t>
  </si>
  <si>
    <t>BRAVO HURTADO JOSE MANUEL</t>
  </si>
  <si>
    <t>CAMPOS ESCOBAR ERIKA TERESA</t>
  </si>
  <si>
    <t>MONTOYA CERVANTES CELIA</t>
  </si>
  <si>
    <t>AUXILIAR 
PROTECCION CIVIL</t>
  </si>
  <si>
    <t>GARCIA MEDINA ANTONIO</t>
  </si>
  <si>
    <t>TERESA MARGARITA PEREZ ALVAREZ</t>
  </si>
  <si>
    <t>TOTAL
 GENERAL</t>
  </si>
  <si>
    <t>ENCARGADO DE 
PISO Y PLAZA</t>
  </si>
  <si>
    <t>RODRIGUEZ NAVARRO CARLOS</t>
  </si>
  <si>
    <t>APOYO ALIMENTOS</t>
  </si>
  <si>
    <t>GUZMAN ZAVALA GONZALO</t>
  </si>
  <si>
    <t>PENSIONADOS DE SEGURIDAD PUBLICA</t>
  </si>
  <si>
    <t>PATIÑO MARTINEZ ANGELINA</t>
  </si>
  <si>
    <t>RIBAS MENDOZA MARTHA</t>
  </si>
  <si>
    <t>TREJO CORONADO EVA</t>
  </si>
  <si>
    <t>JUAREZ HUICHAPA LETICIA</t>
  </si>
  <si>
    <t>AXULIAR</t>
  </si>
  <si>
    <t>ZARATE ROMERO JOSE MANUEL</t>
  </si>
  <si>
    <t>COMUNICACIÓN SOCIAL</t>
  </si>
  <si>
    <t>ARAMBULA LOPEZ JAIME</t>
  </si>
  <si>
    <t>COMUNICACIÓN 
SOCIAL</t>
  </si>
  <si>
    <t>LINEA</t>
  </si>
  <si>
    <t>BARRERA MELGOZA JUAN  MARTIN</t>
  </si>
  <si>
    <t>DIAZ CASTILLO ESTEBAN</t>
  </si>
  <si>
    <t>AVALOS HERNANDEZ FELIPE</t>
  </si>
  <si>
    <t>FUENTES ZUÑIGA FRANCISCO YUBANI</t>
  </si>
  <si>
    <t>NOTIFICADOR</t>
  </si>
  <si>
    <t>ASEADOR DE LA 
CIENEGA</t>
  </si>
  <si>
    <t>RODRIGUEZ VAZQUEZ ISABEL</t>
  </si>
  <si>
    <t>AUXILIAR DE
ENCARGADO DE BANCOS</t>
  </si>
  <si>
    <t>CASILLAS MARRON MAURICIO MARTIN</t>
  </si>
  <si>
    <t>HUERTA CARDENAS JOSE DE JESUS</t>
  </si>
  <si>
    <t>INSTRUCTOR DE BANDA DE GUERRA</t>
  </si>
  <si>
    <t>HERNANDEZ ALVARADO TRINIDAD GUADALUPE</t>
  </si>
  <si>
    <t xml:space="preserve"> ROMO MIRANDA J. REFUGIO</t>
  </si>
  <si>
    <t>ZARATE DIAZ MARIA</t>
  </si>
  <si>
    <t>MANTENIMIENTO 
CIENEGA DE TLAXCALA</t>
  </si>
  <si>
    <t>ESPACIO CULTURA DEL AGUA</t>
  </si>
  <si>
    <t>BARCENAS ZARAGOZA JUAN RICARDO</t>
  </si>
  <si>
    <t>SECRETARIO PARTICULAR</t>
  </si>
  <si>
    <t>CHOFER
PARQUES Y JARDINES</t>
  </si>
  <si>
    <t>CAMARENA RIZO SUSANA</t>
  </si>
  <si>
    <t>COBARRUBIAS ESTRADA ALEJANDRO</t>
  </si>
  <si>
    <t>VELADOR DEL VERTEDERO MUNICIPAL</t>
  </si>
  <si>
    <t>VELADOR UNIDAD
DEPORTIVA</t>
  </si>
  <si>
    <t>O.G.</t>
  </si>
  <si>
    <t>ANDRADE VALLADOLID SAUL</t>
  </si>
  <si>
    <t>VARGAS MARQUEZ JOSE</t>
  </si>
  <si>
    <t>MEDICO VETERINARIO</t>
  </si>
  <si>
    <t>BIURQUEZ HERNANDEZ JUAN MANUEL</t>
  </si>
  <si>
    <t>NAVARRO CORTES MARCIA LIZETH</t>
  </si>
  <si>
    <t>CHAVARRIA HERNANDEZ LUIS</t>
  </si>
  <si>
    <t>MARIA GUADALUPE PALAFOX SILVA</t>
  </si>
  <si>
    <t>AUXILIAR 
PRTECCION CIVIL</t>
  </si>
  <si>
    <t>CHOFER (CAM)</t>
  </si>
  <si>
    <t>AUXILIAR ADMVO</t>
  </si>
  <si>
    <t>MURILLO BLANCO  CARLOS ARTURO</t>
  </si>
  <si>
    <t>DE LA CRUZ RAMIREZ JOSE ISRAEL</t>
  </si>
  <si>
    <t>ZARATE TRUJILLO LUIS ALONSO</t>
  </si>
  <si>
    <t>MARTINEZ GARCIA NOE</t>
  </si>
  <si>
    <t>GARCIA RIVAS JOSE TRINIDAD</t>
  </si>
  <si>
    <t>SERVICIOS PUBLICOS MUNICIPALES
SUPERVISORES</t>
  </si>
  <si>
    <t>ARAMBULA ANDRADE ERASMO</t>
  </si>
  <si>
    <t>JEFE DE SERVICIOS 
MULTIPLES</t>
  </si>
  <si>
    <t>BARRERA HERNANDEZ ALEJANDRO</t>
  </si>
  <si>
    <t xml:space="preserve">MANTENIMIENTO </t>
  </si>
  <si>
    <t>MA CONCEPCION ANDRADE SALCEDO</t>
  </si>
  <si>
    <t>FLORES LEDESMA  LUIS</t>
  </si>
  <si>
    <t>ZARATE MARTINEZ GERARDO</t>
  </si>
  <si>
    <t xml:space="preserve">NOMINA CORRESPONDIENTE A LA SEGUNDA QUINCENA </t>
  </si>
  <si>
    <t>RAMIREZ RAMIREZ YESSICA MARICELA</t>
  </si>
  <si>
    <t>QUINTANA MEDINA MIGUEL ANGEL</t>
  </si>
  <si>
    <t xml:space="preserve">MARIA ELIZABETH HURTADO VILLASEÑOR </t>
  </si>
  <si>
    <t xml:space="preserve">NOMINA CORRESPONDIENTE A LA PRIMER  QUINCENA </t>
  </si>
  <si>
    <t>DEL MES DE AGOSTO 2014.</t>
  </si>
  <si>
    <t>NOMINA CORRESPONDIENTE A LA PRIMER QUINCENA</t>
  </si>
  <si>
    <t>DEL MES DE AGOSTO DEL  2014</t>
  </si>
  <si>
    <t>DEL MES DE AGOSTO DEL 2014</t>
  </si>
  <si>
    <t>NOMINA CORRESPONDIENTE A LA PRIMER  QUINCENA</t>
  </si>
  <si>
    <t>SEGURIDAD PUBLICA  NOMINA   CORRESPONDIENTE A LA PRIMER QUINCENA</t>
  </si>
  <si>
    <t>FRANCISCO JAVIER RICO LOPEZ</t>
  </si>
  <si>
    <t>JOSE RAMON GARCIA DE ORTA</t>
  </si>
  <si>
    <t>GARCIA MORA SARA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</si>
</sst>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#,##0.00_ ;\-#,##0.00\ "/>
    <numFmt numFmtId="168" formatCode="_(&quot;$&quot;* #,##0.0_);_(&quot;$&quot;* \(#,##0.0\);_(&quot;$&quot;* &quot;-&quot;??_);_(@_)"/>
    <numFmt numFmtId="169" formatCode="&quot;$&quot;#,##0.00"/>
  </numFmts>
  <fonts count="8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Unicode MS"/>
      <family val="2"/>
    </font>
    <font>
      <b/>
      <sz val="10"/>
      <color indexed="57"/>
      <name val="Arial"/>
      <family val="2"/>
    </font>
    <font>
      <b/>
      <sz val="10"/>
      <color indexed="17"/>
      <name val="Arial"/>
      <family val="2"/>
    </font>
    <font>
      <b/>
      <sz val="10"/>
      <name val="Arial Unicode MS"/>
      <family val="2"/>
    </font>
    <font>
      <b/>
      <sz val="10"/>
      <color indexed="57"/>
      <name val="Arial Unicode MS"/>
      <family val="2"/>
    </font>
    <font>
      <b/>
      <sz val="10"/>
      <color indexed="48"/>
      <name val="Arial Unicode MS"/>
      <family val="2"/>
    </font>
    <font>
      <b/>
      <sz val="10"/>
      <color indexed="8"/>
      <name val="Arial Unicode MS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57"/>
      <name val="Arial"/>
      <family val="2"/>
    </font>
    <font>
      <b/>
      <sz val="12"/>
      <color indexed="17"/>
      <name val="Arial"/>
      <family val="2"/>
    </font>
    <font>
      <b/>
      <sz val="11"/>
      <name val="Arial"/>
      <family val="2"/>
    </font>
    <font>
      <b/>
      <sz val="11"/>
      <color indexed="57"/>
      <name val="Arial"/>
      <family val="2"/>
    </font>
    <font>
      <sz val="11"/>
      <name val="Arial"/>
      <family val="2"/>
    </font>
    <font>
      <b/>
      <sz val="11"/>
      <color indexed="17"/>
      <name val="Arial"/>
      <family val="2"/>
    </font>
    <font>
      <sz val="10"/>
      <color indexed="8"/>
      <name val="Arial"/>
      <family val="2"/>
    </font>
    <font>
      <sz val="11"/>
      <name val="Arial Unicode MS"/>
      <family val="2"/>
    </font>
    <font>
      <sz val="11"/>
      <color indexed="62"/>
      <name val="Arial"/>
      <family val="2"/>
    </font>
    <font>
      <sz val="11"/>
      <color indexed="8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b/>
      <sz val="11"/>
      <color indexed="48"/>
      <name val="Arial"/>
      <family val="2"/>
    </font>
    <font>
      <sz val="11"/>
      <color indexed="8"/>
      <name val="Arial Unicode MS"/>
      <family val="2"/>
    </font>
    <font>
      <b/>
      <sz val="11"/>
      <color indexed="57"/>
      <name val="Arial Unicode MS"/>
      <family val="2"/>
    </font>
    <font>
      <sz val="11"/>
      <color indexed="14"/>
      <name val="Arial"/>
      <family val="2"/>
    </font>
    <font>
      <b/>
      <sz val="11"/>
      <name val="Arial Unicode MS"/>
      <family val="2"/>
    </font>
    <font>
      <b/>
      <sz val="24"/>
      <name val="Arial"/>
      <family val="2"/>
    </font>
    <font>
      <sz val="24"/>
      <name val="Arial"/>
      <family val="2"/>
    </font>
    <font>
      <sz val="24"/>
      <name val="Verdana"/>
      <family val="2"/>
    </font>
    <font>
      <b/>
      <sz val="24"/>
      <name val="Verdana"/>
      <family val="2"/>
    </font>
    <font>
      <sz val="24"/>
      <color indexed="8"/>
      <name val="Arial"/>
      <family val="2"/>
    </font>
    <font>
      <sz val="24"/>
      <color indexed="9"/>
      <name val="Arial"/>
      <family val="2"/>
    </font>
    <font>
      <b/>
      <sz val="11"/>
      <color indexed="8"/>
      <name val="Arial Unicode MS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 Unicode MS"/>
      <family val="2"/>
    </font>
    <font>
      <b/>
      <sz val="10"/>
      <color indexed="8"/>
      <name val="Arial"/>
      <family val="2"/>
    </font>
    <font>
      <b/>
      <sz val="24"/>
      <color indexed="8"/>
      <name val="Arial"/>
      <family val="2"/>
    </font>
    <font>
      <b/>
      <sz val="10"/>
      <color indexed="9"/>
      <name val="Arial Unicode MS"/>
      <family val="2"/>
    </font>
    <font>
      <sz val="10"/>
      <color indexed="17"/>
      <name val="Arial"/>
      <family val="2"/>
    </font>
    <font>
      <b/>
      <sz val="24"/>
      <color indexed="57"/>
      <name val="Arial"/>
      <family val="2"/>
    </font>
    <font>
      <b/>
      <sz val="24"/>
      <color indexed="8"/>
      <name val="Verdana"/>
      <family val="2"/>
    </font>
    <font>
      <sz val="10"/>
      <color indexed="9"/>
      <name val="Arial Unicode MS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0"/>
      <color theme="0"/>
      <name val="Arial Unicode MS"/>
      <family val="2"/>
    </font>
    <font>
      <sz val="10"/>
      <color theme="0"/>
      <name val="Arial Unicode MS"/>
      <family val="2"/>
    </font>
    <font>
      <b/>
      <sz val="11"/>
      <color theme="0"/>
      <name val="Arial Unicode MS"/>
      <family val="2"/>
    </font>
    <font>
      <sz val="24"/>
      <color theme="1"/>
      <name val="Arial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double"/>
    </border>
    <border>
      <left/>
      <right/>
      <top style="medium"/>
      <bottom style="medium"/>
    </border>
    <border>
      <left/>
      <right/>
      <top/>
      <bottom style="medium"/>
    </border>
    <border>
      <left/>
      <right/>
      <top style="double"/>
      <bottom/>
    </border>
    <border>
      <left/>
      <right/>
      <top/>
      <bottom style="medium">
        <color indexed="8"/>
      </bottom>
    </border>
    <border>
      <left/>
      <right/>
      <top style="medium">
        <color indexed="8"/>
      </top>
      <bottom style="medium"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65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66" fillId="38" borderId="0" applyNumberFormat="0" applyBorder="0" applyAlignment="0" applyProtection="0"/>
    <xf numFmtId="0" fontId="4" fillId="39" borderId="1" applyNumberFormat="0" applyAlignment="0" applyProtection="0"/>
    <xf numFmtId="0" fontId="67" fillId="40" borderId="2" applyNumberFormat="0" applyAlignment="0" applyProtection="0"/>
    <xf numFmtId="0" fontId="68" fillId="41" borderId="3" applyNumberFormat="0" applyAlignment="0" applyProtection="0"/>
    <xf numFmtId="0" fontId="69" fillId="0" borderId="4" applyNumberFormat="0" applyFill="0" applyAlignment="0" applyProtection="0"/>
    <xf numFmtId="0" fontId="5" fillId="42" borderId="5" applyNumberFormat="0" applyAlignment="0" applyProtection="0"/>
    <xf numFmtId="0" fontId="70" fillId="0" borderId="6" applyNumberFormat="0" applyFill="0" applyAlignment="0" applyProtection="0"/>
    <xf numFmtId="0" fontId="71" fillId="0" borderId="0" applyNumberFormat="0" applyFill="0" applyBorder="0" applyAlignment="0" applyProtection="0"/>
    <xf numFmtId="0" fontId="65" fillId="43" borderId="0" applyNumberFormat="0" applyBorder="0" applyAlignment="0" applyProtection="0"/>
    <xf numFmtId="0" fontId="65" fillId="44" borderId="0" applyNumberFormat="0" applyBorder="0" applyAlignment="0" applyProtection="0"/>
    <xf numFmtId="0" fontId="65" fillId="45" borderId="0" applyNumberFormat="0" applyBorder="0" applyAlignment="0" applyProtection="0"/>
    <xf numFmtId="0" fontId="65" fillId="46" borderId="0" applyNumberFormat="0" applyBorder="0" applyAlignment="0" applyProtection="0"/>
    <xf numFmtId="0" fontId="65" fillId="47" borderId="0" applyNumberFormat="0" applyBorder="0" applyAlignment="0" applyProtection="0"/>
    <xf numFmtId="0" fontId="65" fillId="48" borderId="0" applyNumberFormat="0" applyBorder="0" applyAlignment="0" applyProtection="0"/>
    <xf numFmtId="0" fontId="72" fillId="49" borderId="2" applyNumberFormat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73" fillId="50" borderId="0" applyNumberFormat="0" applyBorder="0" applyAlignment="0" applyProtection="0"/>
    <xf numFmtId="0" fontId="11" fillId="7" borderId="1" applyNumberFormat="0" applyAlignment="0" applyProtection="0"/>
    <xf numFmtId="0" fontId="12" fillId="0" borderId="10" applyNumberFormat="0" applyFill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51" borderId="0" applyNumberFormat="0" applyBorder="0" applyAlignment="0" applyProtection="0"/>
    <xf numFmtId="0" fontId="0" fillId="0" borderId="0">
      <alignment/>
      <protection/>
    </xf>
    <xf numFmtId="0" fontId="0" fillId="52" borderId="11" applyNumberFormat="0" applyFont="0" applyAlignment="0" applyProtection="0"/>
    <xf numFmtId="0" fontId="0" fillId="53" borderId="12" applyNumberFormat="0" applyFont="0" applyAlignment="0" applyProtection="0"/>
    <xf numFmtId="0" fontId="14" fillId="39" borderId="13" applyNumberFormat="0" applyAlignment="0" applyProtection="0"/>
    <xf numFmtId="9" fontId="0" fillId="0" borderId="0" applyFont="0" applyFill="0" applyBorder="0" applyAlignment="0" applyProtection="0"/>
    <xf numFmtId="0" fontId="74" fillId="40" borderId="14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15" applyNumberFormat="0" applyFill="0" applyAlignment="0" applyProtection="0"/>
    <xf numFmtId="0" fontId="71" fillId="0" borderId="16" applyNumberFormat="0" applyFill="0" applyAlignment="0" applyProtection="0"/>
    <xf numFmtId="0" fontId="16" fillId="0" borderId="17" applyNumberFormat="0" applyFill="0" applyAlignment="0" applyProtection="0"/>
    <xf numFmtId="0" fontId="17" fillId="0" borderId="0" applyNumberFormat="0" applyFill="0" applyBorder="0" applyAlignment="0" applyProtection="0"/>
  </cellStyleXfs>
  <cellXfs count="379">
    <xf numFmtId="0" fontId="0" fillId="0" borderId="0" xfId="0" applyAlignment="1">
      <alignment/>
    </xf>
    <xf numFmtId="0" fontId="24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left" vertical="center" wrapText="1"/>
    </xf>
    <xf numFmtId="4" fontId="28" fillId="0" borderId="0" xfId="0" applyNumberFormat="1" applyFont="1" applyFill="1" applyBorder="1" applyAlignment="1">
      <alignment horizontal="center" vertical="center"/>
    </xf>
    <xf numFmtId="4" fontId="28" fillId="0" borderId="0" xfId="0" applyNumberFormat="1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  <xf numFmtId="4" fontId="33" fillId="0" borderId="0" xfId="0" applyNumberFormat="1" applyFont="1" applyFill="1" applyBorder="1" applyAlignment="1">
      <alignment horizontal="center" vertical="center"/>
    </xf>
    <xf numFmtId="4" fontId="33" fillId="0" borderId="0" xfId="0" applyNumberFormat="1" applyFont="1" applyFill="1" applyAlignment="1">
      <alignment horizontal="center" vertical="center"/>
    </xf>
    <xf numFmtId="4" fontId="33" fillId="0" borderId="18" xfId="0" applyNumberFormat="1" applyFont="1" applyFill="1" applyBorder="1" applyAlignment="1">
      <alignment horizontal="center" vertical="center"/>
    </xf>
    <xf numFmtId="4" fontId="0" fillId="0" borderId="18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4" fontId="19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/>
    </xf>
    <xf numFmtId="4" fontId="0" fillId="0" borderId="18" xfId="0" applyNumberFormat="1" applyFont="1" applyFill="1" applyBorder="1" applyAlignment="1">
      <alignment horizontal="center"/>
    </xf>
    <xf numFmtId="4" fontId="37" fillId="0" borderId="18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wrapText="1"/>
    </xf>
    <xf numFmtId="0" fontId="33" fillId="0" borderId="0" xfId="0" applyFont="1" applyFill="1" applyAlignment="1">
      <alignment horizontal="center" vertical="center" wrapText="1"/>
    </xf>
    <xf numFmtId="2" fontId="34" fillId="0" borderId="19" xfId="0" applyNumberFormat="1" applyFont="1" applyFill="1" applyBorder="1" applyAlignment="1">
      <alignment horizontal="center"/>
    </xf>
    <xf numFmtId="4" fontId="31" fillId="0" borderId="0" xfId="0" applyNumberFormat="1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0" fontId="33" fillId="0" borderId="20" xfId="0" applyFont="1" applyFill="1" applyBorder="1" applyAlignment="1">
      <alignment/>
    </xf>
    <xf numFmtId="0" fontId="33" fillId="0" borderId="0" xfId="0" applyFont="1" applyFill="1" applyAlignment="1">
      <alignment wrapText="1"/>
    </xf>
    <xf numFmtId="0" fontId="32" fillId="0" borderId="0" xfId="0" applyFont="1" applyFill="1" applyBorder="1" applyAlignment="1">
      <alignment horizontal="center" shrinkToFit="1"/>
    </xf>
    <xf numFmtId="0" fontId="38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wrapText="1"/>
    </xf>
    <xf numFmtId="0" fontId="33" fillId="0" borderId="0" xfId="0" applyFont="1" applyFill="1" applyAlignment="1">
      <alignment horizontal="left" wrapText="1"/>
    </xf>
    <xf numFmtId="0" fontId="31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/>
    </xf>
    <xf numFmtId="2" fontId="34" fillId="0" borderId="20" xfId="0" applyNumberFormat="1" applyFont="1" applyFill="1" applyBorder="1" applyAlignment="1">
      <alignment horizontal="center"/>
    </xf>
    <xf numFmtId="166" fontId="33" fillId="0" borderId="0" xfId="83" applyFont="1" applyFill="1" applyAlignment="1">
      <alignment horizontal="center" vertical="center"/>
    </xf>
    <xf numFmtId="0" fontId="36" fillId="0" borderId="0" xfId="0" applyFont="1" applyFill="1" applyAlignment="1">
      <alignment/>
    </xf>
    <xf numFmtId="0" fontId="43" fillId="0" borderId="19" xfId="0" applyFont="1" applyFill="1" applyBorder="1" applyAlignment="1">
      <alignment vertical="center"/>
    </xf>
    <xf numFmtId="0" fontId="33" fillId="0" borderId="0" xfId="0" applyFont="1" applyFill="1" applyAlignment="1">
      <alignment vertical="center" wrapText="1"/>
    </xf>
    <xf numFmtId="0" fontId="43" fillId="0" borderId="20" xfId="0" applyFont="1" applyFill="1" applyBorder="1" applyAlignment="1">
      <alignment vertical="center"/>
    </xf>
    <xf numFmtId="0" fontId="32" fillId="0" borderId="0" xfId="0" applyFont="1" applyFill="1" applyAlignment="1">
      <alignment horizontal="center" wrapText="1"/>
    </xf>
    <xf numFmtId="0" fontId="32" fillId="0" borderId="0" xfId="0" applyFont="1" applyFill="1" applyAlignment="1">
      <alignment horizontal="center" shrinkToFit="1"/>
    </xf>
    <xf numFmtId="0" fontId="43" fillId="0" borderId="0" xfId="0" applyFont="1" applyFill="1" applyBorder="1" applyAlignment="1">
      <alignment horizontal="center"/>
    </xf>
    <xf numFmtId="0" fontId="47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/>
    </xf>
    <xf numFmtId="0" fontId="47" fillId="0" borderId="0" xfId="0" applyFont="1" applyFill="1" applyAlignment="1">
      <alignment/>
    </xf>
    <xf numFmtId="0" fontId="21" fillId="0" borderId="2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/>
    </xf>
    <xf numFmtId="0" fontId="51" fillId="0" borderId="0" xfId="0" applyFont="1" applyFill="1" applyAlignment="1">
      <alignment/>
    </xf>
    <xf numFmtId="4" fontId="35" fillId="0" borderId="18" xfId="0" applyNumberFormat="1" applyFont="1" applyFill="1" applyBorder="1" applyAlignment="1">
      <alignment horizontal="center" vertical="center"/>
    </xf>
    <xf numFmtId="44" fontId="33" fillId="0" borderId="0" xfId="83" applyNumberFormat="1" applyFont="1" applyFill="1" applyBorder="1" applyAlignment="1">
      <alignment horizontal="center"/>
    </xf>
    <xf numFmtId="4" fontId="26" fillId="0" borderId="0" xfId="0" applyNumberFormat="1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/>
    </xf>
    <xf numFmtId="0" fontId="53" fillId="0" borderId="0" xfId="0" applyFont="1" applyFill="1" applyAlignment="1">
      <alignment horizontal="center" vertical="center"/>
    </xf>
    <xf numFmtId="0" fontId="38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/>
    </xf>
    <xf numFmtId="44" fontId="28" fillId="0" borderId="0" xfId="0" applyNumberFormat="1" applyFont="1" applyFill="1" applyBorder="1" applyAlignment="1">
      <alignment/>
    </xf>
    <xf numFmtId="0" fontId="55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56" fillId="0" borderId="0" xfId="0" applyFont="1" applyFill="1" applyAlignment="1">
      <alignment horizontal="center" vertical="center"/>
    </xf>
    <xf numFmtId="0" fontId="28" fillId="0" borderId="0" xfId="88" applyFont="1" applyFill="1" applyBorder="1" applyAlignment="1">
      <alignment horizontal="left"/>
      <protection/>
    </xf>
    <xf numFmtId="0" fontId="23" fillId="0" borderId="0" xfId="0" applyFont="1" applyFill="1" applyBorder="1" applyAlignment="1">
      <alignment horizontal="center" vertical="center"/>
    </xf>
    <xf numFmtId="4" fontId="19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 horizontal="left"/>
    </xf>
    <xf numFmtId="4" fontId="23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44" fontId="23" fillId="0" borderId="0" xfId="0" applyNumberFormat="1" applyFont="1" applyFill="1" applyBorder="1" applyAlignment="1">
      <alignment/>
    </xf>
    <xf numFmtId="0" fontId="45" fillId="0" borderId="0" xfId="0" applyFont="1" applyFill="1" applyBorder="1" applyAlignment="1">
      <alignment wrapText="1"/>
    </xf>
    <xf numFmtId="0" fontId="45" fillId="0" borderId="0" xfId="0" applyFont="1" applyFill="1" applyBorder="1" applyAlignment="1">
      <alignment horizontal="left"/>
    </xf>
    <xf numFmtId="0" fontId="45" fillId="0" borderId="0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26" fillId="0" borderId="0" xfId="0" applyFont="1" applyFill="1" applyBorder="1" applyAlignment="1">
      <alignment wrapText="1"/>
    </xf>
    <xf numFmtId="0" fontId="35" fillId="0" borderId="0" xfId="0" applyFont="1" applyFill="1" applyAlignment="1">
      <alignment wrapText="1"/>
    </xf>
    <xf numFmtId="4" fontId="56" fillId="0" borderId="0" xfId="0" applyNumberFormat="1" applyFont="1" applyFill="1" applyAlignment="1">
      <alignment horizontal="center"/>
    </xf>
    <xf numFmtId="44" fontId="56" fillId="0" borderId="0" xfId="0" applyNumberFormat="1" applyFont="1" applyFill="1" applyAlignment="1">
      <alignment horizontal="center"/>
    </xf>
    <xf numFmtId="4" fontId="26" fillId="0" borderId="0" xfId="0" applyNumberFormat="1" applyFont="1" applyFill="1" applyBorder="1" applyAlignment="1">
      <alignment/>
    </xf>
    <xf numFmtId="44" fontId="26" fillId="0" borderId="0" xfId="0" applyNumberFormat="1" applyFont="1" applyFill="1" applyBorder="1" applyAlignment="1">
      <alignment/>
    </xf>
    <xf numFmtId="0" fontId="28" fillId="0" borderId="0" xfId="0" applyFont="1" applyFill="1" applyBorder="1" applyAlignment="1">
      <alignment horizontal="left"/>
    </xf>
    <xf numFmtId="4" fontId="31" fillId="0" borderId="0" xfId="0" applyNumberFormat="1" applyFont="1" applyFill="1" applyAlignment="1">
      <alignment horizontal="center" vertical="center"/>
    </xf>
    <xf numFmtId="0" fontId="31" fillId="0" borderId="0" xfId="0" applyFont="1" applyFill="1" applyAlignment="1">
      <alignment horizontal="center" wrapText="1"/>
    </xf>
    <xf numFmtId="0" fontId="31" fillId="0" borderId="0" xfId="0" applyFont="1" applyFill="1" applyAlignment="1">
      <alignment horizontal="left"/>
    </xf>
    <xf numFmtId="166" fontId="33" fillId="0" borderId="0" xfId="83" applyFont="1" applyFill="1" applyBorder="1" applyAlignment="1">
      <alignment horizontal="center" vertical="center"/>
    </xf>
    <xf numFmtId="0" fontId="33" fillId="0" borderId="0" xfId="0" applyFont="1" applyFill="1" applyBorder="1" applyAlignment="1">
      <alignment/>
    </xf>
    <xf numFmtId="166" fontId="33" fillId="0" borderId="18" xfId="83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 wrapText="1"/>
    </xf>
    <xf numFmtId="4" fontId="31" fillId="0" borderId="21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/>
    </xf>
    <xf numFmtId="0" fontId="31" fillId="0" borderId="20" xfId="0" applyFont="1" applyFill="1" applyBorder="1" applyAlignment="1">
      <alignment horizontal="center"/>
    </xf>
    <xf numFmtId="2" fontId="40" fillId="0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39" fillId="0" borderId="20" xfId="0" applyFont="1" applyFill="1" applyBorder="1" applyAlignment="1">
      <alignment horizontal="center"/>
    </xf>
    <xf numFmtId="0" fontId="38" fillId="0" borderId="0" xfId="0" applyFont="1" applyFill="1" applyAlignment="1">
      <alignment horizontal="center"/>
    </xf>
    <xf numFmtId="0" fontId="33" fillId="0" borderId="0" xfId="0" applyFont="1" applyFill="1" applyBorder="1" applyAlignment="1">
      <alignment vertical="center" wrapText="1"/>
    </xf>
    <xf numFmtId="0" fontId="42" fillId="0" borderId="0" xfId="0" applyFont="1" applyFill="1" applyBorder="1" applyAlignment="1">
      <alignment vertical="center" wrapText="1"/>
    </xf>
    <xf numFmtId="0" fontId="42" fillId="0" borderId="0" xfId="0" applyFont="1" applyFill="1" applyBorder="1" applyAlignment="1">
      <alignment horizontal="center" vertical="center"/>
    </xf>
    <xf numFmtId="4" fontId="42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/>
    </xf>
    <xf numFmtId="4" fontId="33" fillId="0" borderId="0" xfId="0" applyNumberFormat="1" applyFont="1" applyFill="1" applyBorder="1" applyAlignment="1">
      <alignment horizontal="center"/>
    </xf>
    <xf numFmtId="4" fontId="33" fillId="0" borderId="0" xfId="85" applyNumberFormat="1" applyFont="1" applyFill="1" applyBorder="1" applyAlignment="1">
      <alignment horizontal="center" vertical="center"/>
    </xf>
    <xf numFmtId="4" fontId="0" fillId="0" borderId="0" xfId="83" applyNumberFormat="1" applyFont="1" applyFill="1" applyBorder="1" applyAlignment="1">
      <alignment horizontal="center" vertical="center"/>
    </xf>
    <xf numFmtId="2" fontId="22" fillId="0" borderId="20" xfId="0" applyNumberFormat="1" applyFont="1" applyFill="1" applyBorder="1" applyAlignment="1">
      <alignment horizontal="center"/>
    </xf>
    <xf numFmtId="0" fontId="31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 horizontal="center" wrapText="1"/>
    </xf>
    <xf numFmtId="4" fontId="0" fillId="0" borderId="18" xfId="83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5" fillId="0" borderId="0" xfId="0" applyFont="1" applyFill="1" applyBorder="1" applyAlignment="1">
      <alignment horizontal="left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wrapText="1"/>
    </xf>
    <xf numFmtId="0" fontId="23" fillId="0" borderId="0" xfId="0" applyFont="1" applyFill="1" applyAlignment="1">
      <alignment horizontal="left"/>
    </xf>
    <xf numFmtId="4" fontId="28" fillId="0" borderId="18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center" vertical="center" wrapText="1" shrinkToFit="1"/>
    </xf>
    <xf numFmtId="0" fontId="50" fillId="0" borderId="0" xfId="0" applyFont="1" applyFill="1" applyAlignment="1">
      <alignment/>
    </xf>
    <xf numFmtId="0" fontId="54" fillId="0" borderId="20" xfId="0" applyFont="1" applyFill="1" applyBorder="1" applyAlignment="1">
      <alignment horizontal="center"/>
    </xf>
    <xf numFmtId="2" fontId="54" fillId="0" borderId="20" xfId="0" applyNumberFormat="1" applyFont="1" applyFill="1" applyBorder="1" applyAlignment="1">
      <alignment horizontal="center"/>
    </xf>
    <xf numFmtId="14" fontId="22" fillId="0" borderId="20" xfId="0" applyNumberFormat="1" applyFont="1" applyFill="1" applyBorder="1" applyAlignment="1">
      <alignment horizontal="center"/>
    </xf>
    <xf numFmtId="14" fontId="0" fillId="0" borderId="22" xfId="0" applyNumberFormat="1" applyFont="1" applyFill="1" applyBorder="1" applyAlignment="1">
      <alignment vertical="center"/>
    </xf>
    <xf numFmtId="0" fontId="35" fillId="0" borderId="20" xfId="0" applyFont="1" applyFill="1" applyBorder="1" applyAlignment="1">
      <alignment horizontal="center"/>
    </xf>
    <xf numFmtId="0" fontId="38" fillId="0" borderId="0" xfId="0" applyFont="1" applyFill="1" applyAlignment="1">
      <alignment horizontal="left" wrapText="1"/>
    </xf>
    <xf numFmtId="4" fontId="45" fillId="0" borderId="0" xfId="0" applyNumberFormat="1" applyFont="1" applyFill="1" applyBorder="1" applyAlignment="1">
      <alignment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/>
    </xf>
    <xf numFmtId="0" fontId="36" fillId="0" borderId="0" xfId="0" applyFont="1" applyFill="1" applyAlignment="1">
      <alignment horizontal="center"/>
    </xf>
    <xf numFmtId="0" fontId="36" fillId="0" borderId="0" xfId="0" applyFont="1" applyFill="1" applyAlignment="1">
      <alignment wrapText="1"/>
    </xf>
    <xf numFmtId="4" fontId="36" fillId="0" borderId="0" xfId="0" applyNumberFormat="1" applyFont="1" applyFill="1" applyAlignment="1">
      <alignment vertical="center"/>
    </xf>
    <xf numFmtId="0" fontId="36" fillId="0" borderId="0" xfId="0" applyFont="1" applyFill="1" applyAlignment="1">
      <alignment vertical="center"/>
    </xf>
    <xf numFmtId="2" fontId="44" fillId="0" borderId="0" xfId="0" applyNumberFormat="1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4" fontId="31" fillId="0" borderId="18" xfId="0" applyNumberFormat="1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/>
    </xf>
    <xf numFmtId="0" fontId="45" fillId="0" borderId="0" xfId="0" applyFont="1" applyFill="1" applyAlignment="1">
      <alignment horizontal="left"/>
    </xf>
    <xf numFmtId="4" fontId="38" fillId="0" borderId="0" xfId="0" applyNumberFormat="1" applyFont="1" applyFill="1" applyBorder="1" applyAlignment="1">
      <alignment horizontal="center" vertical="center"/>
    </xf>
    <xf numFmtId="44" fontId="33" fillId="0" borderId="18" xfId="0" applyNumberFormat="1" applyFont="1" applyFill="1" applyBorder="1" applyAlignment="1">
      <alignment/>
    </xf>
    <xf numFmtId="0" fontId="38" fillId="0" borderId="0" xfId="0" applyFont="1" applyFill="1" applyAlignment="1">
      <alignment horizontal="center"/>
    </xf>
    <xf numFmtId="44" fontId="33" fillId="0" borderId="0" xfId="83" applyNumberFormat="1" applyFont="1" applyFill="1" applyBorder="1" applyAlignment="1">
      <alignment/>
    </xf>
    <xf numFmtId="44" fontId="33" fillId="0" borderId="0" xfId="0" applyNumberFormat="1" applyFont="1" applyFill="1" applyBorder="1" applyAlignment="1">
      <alignment/>
    </xf>
    <xf numFmtId="44" fontId="33" fillId="0" borderId="18" xfId="83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 horizontal="left" wrapText="1"/>
    </xf>
    <xf numFmtId="0" fontId="38" fillId="0" borderId="0" xfId="0" applyFont="1" applyFill="1" applyBorder="1" applyAlignment="1">
      <alignment horizontal="center"/>
    </xf>
    <xf numFmtId="4" fontId="38" fillId="0" borderId="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/>
    </xf>
    <xf numFmtId="14" fontId="59" fillId="0" borderId="19" xfId="0" applyNumberFormat="1" applyFont="1" applyFill="1" applyBorder="1" applyAlignment="1">
      <alignment horizontal="center"/>
    </xf>
    <xf numFmtId="2" fontId="38" fillId="0" borderId="20" xfId="0" applyNumberFormat="1" applyFont="1" applyFill="1" applyBorder="1" applyAlignment="1">
      <alignment horizontal="center"/>
    </xf>
    <xf numFmtId="44" fontId="23" fillId="0" borderId="0" xfId="0" applyNumberFormat="1" applyFont="1" applyFill="1" applyBorder="1" applyAlignment="1">
      <alignment/>
    </xf>
    <xf numFmtId="2" fontId="56" fillId="0" borderId="20" xfId="0" applyNumberFormat="1" applyFont="1" applyFill="1" applyBorder="1" applyAlignment="1">
      <alignment horizontal="center"/>
    </xf>
    <xf numFmtId="2" fontId="56" fillId="0" borderId="19" xfId="0" applyNumberFormat="1" applyFont="1" applyFill="1" applyBorder="1" applyAlignment="1">
      <alignment horizontal="center"/>
    </xf>
    <xf numFmtId="0" fontId="38" fillId="0" borderId="0" xfId="0" applyFont="1" applyFill="1" applyAlignment="1">
      <alignment wrapText="1"/>
    </xf>
    <xf numFmtId="0" fontId="54" fillId="0" borderId="0" xfId="0" applyFont="1" applyFill="1" applyAlignment="1">
      <alignment horizontal="center" vertical="center"/>
    </xf>
    <xf numFmtId="4" fontId="54" fillId="0" borderId="0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166" fontId="28" fillId="0" borderId="0" xfId="83" applyFont="1" applyFill="1" applyAlignment="1">
      <alignment horizontal="center" vertical="center"/>
    </xf>
    <xf numFmtId="2" fontId="53" fillId="0" borderId="20" xfId="0" applyNumberFormat="1" applyFont="1" applyFill="1" applyBorder="1" applyAlignment="1">
      <alignment horizontal="center"/>
    </xf>
    <xf numFmtId="2" fontId="30" fillId="0" borderId="20" xfId="0" applyNumberFormat="1" applyFont="1" applyFill="1" applyBorder="1" applyAlignment="1">
      <alignment horizontal="center"/>
    </xf>
    <xf numFmtId="0" fontId="53" fillId="0" borderId="0" xfId="0" applyFont="1" applyFill="1" applyAlignment="1">
      <alignment horizontal="center" wrapText="1"/>
    </xf>
    <xf numFmtId="4" fontId="53" fillId="0" borderId="0" xfId="0" applyNumberFormat="1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/>
    </xf>
    <xf numFmtId="4" fontId="47" fillId="0" borderId="0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/>
    </xf>
    <xf numFmtId="2" fontId="47" fillId="0" borderId="0" xfId="0" applyNumberFormat="1" applyFont="1" applyFill="1" applyAlignment="1">
      <alignment horizontal="center" vertical="center"/>
    </xf>
    <xf numFmtId="2" fontId="51" fillId="0" borderId="0" xfId="0" applyNumberFormat="1" applyFont="1" applyFill="1" applyAlignment="1">
      <alignment horizontal="center" vertical="center"/>
    </xf>
    <xf numFmtId="2" fontId="50" fillId="0" borderId="0" xfId="0" applyNumberFormat="1" applyFont="1" applyFill="1" applyAlignment="1">
      <alignment horizontal="center" vertical="center"/>
    </xf>
    <xf numFmtId="4" fontId="57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/>
    </xf>
    <xf numFmtId="14" fontId="0" fillId="0" borderId="23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8" fillId="0" borderId="0" xfId="0" applyFont="1" applyFill="1" applyAlignment="1">
      <alignment horizontal="center"/>
    </xf>
    <xf numFmtId="0" fontId="38" fillId="0" borderId="0" xfId="0" applyFont="1" applyFill="1" applyAlignment="1">
      <alignment horizontal="center" wrapText="1"/>
    </xf>
    <xf numFmtId="0" fontId="33" fillId="0" borderId="0" xfId="0" applyFont="1" applyFill="1" applyBorder="1" applyAlignment="1">
      <alignment horizontal="left" vertical="center" wrapText="1"/>
    </xf>
    <xf numFmtId="4" fontId="38" fillId="0" borderId="18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 vertical="center" wrapText="1"/>
    </xf>
    <xf numFmtId="44" fontId="38" fillId="0" borderId="0" xfId="0" applyNumberFormat="1" applyFont="1" applyFill="1" applyBorder="1" applyAlignment="1">
      <alignment horizontal="center"/>
    </xf>
    <xf numFmtId="4" fontId="38" fillId="0" borderId="18" xfId="0" applyNumberFormat="1" applyFont="1" applyFill="1" applyBorder="1" applyAlignment="1">
      <alignment horizontal="center" vertical="center"/>
    </xf>
    <xf numFmtId="4" fontId="47" fillId="0" borderId="24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60" fillId="0" borderId="25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/>
    </xf>
    <xf numFmtId="0" fontId="60" fillId="0" borderId="25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/>
    </xf>
    <xf numFmtId="44" fontId="33" fillId="0" borderId="18" xfId="0" applyNumberFormat="1" applyFont="1" applyFill="1" applyBorder="1" applyAlignment="1">
      <alignment/>
    </xf>
    <xf numFmtId="0" fontId="27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3" fillId="0" borderId="0" xfId="0" applyFont="1" applyFill="1" applyAlignment="1">
      <alignment horizontal="center" vertical="center"/>
    </xf>
    <xf numFmtId="4" fontId="23" fillId="0" borderId="0" xfId="0" applyNumberFormat="1" applyFont="1" applyFill="1" applyAlignment="1">
      <alignment horizontal="center" vertical="center"/>
    </xf>
    <xf numFmtId="167" fontId="47" fillId="0" borderId="0" xfId="0" applyNumberFormat="1" applyFont="1" applyFill="1" applyBorder="1" applyAlignment="1">
      <alignment horizontal="center" vertical="center"/>
    </xf>
    <xf numFmtId="0" fontId="47" fillId="54" borderId="0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3" fillId="0" borderId="0" xfId="0" applyNumberFormat="1" applyFont="1" applyFill="1" applyAlignment="1">
      <alignment/>
    </xf>
    <xf numFmtId="0" fontId="33" fillId="0" borderId="2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 vertical="center"/>
    </xf>
    <xf numFmtId="0" fontId="36" fillId="0" borderId="0" xfId="0" applyFont="1" applyFill="1" applyAlignment="1">
      <alignment/>
    </xf>
    <xf numFmtId="0" fontId="20" fillId="0" borderId="0" xfId="0" applyFont="1" applyFill="1" applyAlignment="1">
      <alignment/>
    </xf>
    <xf numFmtId="4" fontId="46" fillId="0" borderId="18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33" fillId="54" borderId="0" xfId="0" applyFont="1" applyFill="1" applyBorder="1" applyAlignment="1">
      <alignment/>
    </xf>
    <xf numFmtId="0" fontId="47" fillId="54" borderId="0" xfId="0" applyFont="1" applyFill="1" applyAlignment="1">
      <alignment horizontal="center" vertical="center"/>
    </xf>
    <xf numFmtId="0" fontId="33" fillId="54" borderId="0" xfId="0" applyFont="1" applyFill="1" applyAlignment="1">
      <alignment horizontal="left" vertical="center" wrapText="1"/>
    </xf>
    <xf numFmtId="0" fontId="47" fillId="54" borderId="0" xfId="0" applyFont="1" applyFill="1" applyAlignment="1">
      <alignment horizontal="center" vertical="center" wrapText="1"/>
    </xf>
    <xf numFmtId="0" fontId="79" fillId="0" borderId="0" xfId="0" applyFont="1" applyFill="1" applyBorder="1" applyAlignment="1">
      <alignment horizontal="left"/>
    </xf>
    <xf numFmtId="0" fontId="79" fillId="0" borderId="0" xfId="0" applyFont="1" applyFill="1" applyBorder="1" applyAlignment="1">
      <alignment wrapText="1"/>
    </xf>
    <xf numFmtId="0" fontId="80" fillId="0" borderId="0" xfId="0" applyFont="1" applyFill="1" applyAlignment="1">
      <alignment wrapText="1"/>
    </xf>
    <xf numFmtId="0" fontId="81" fillId="0" borderId="0" xfId="0" applyFont="1" applyFill="1" applyBorder="1" applyAlignment="1">
      <alignment wrapText="1"/>
    </xf>
    <xf numFmtId="2" fontId="82" fillId="54" borderId="0" xfId="0" applyNumberFormat="1" applyFont="1" applyFill="1" applyAlignment="1">
      <alignment horizontal="center" vertical="center"/>
    </xf>
    <xf numFmtId="0" fontId="33" fillId="54" borderId="0" xfId="0" applyFont="1" applyFill="1" applyAlignment="1">
      <alignment horizontal="center" vertical="center" wrapText="1"/>
    </xf>
    <xf numFmtId="4" fontId="33" fillId="54" borderId="18" xfId="0" applyNumberFormat="1" applyFont="1" applyFill="1" applyBorder="1" applyAlignment="1">
      <alignment horizontal="center" vertical="center"/>
    </xf>
    <xf numFmtId="0" fontId="0" fillId="54" borderId="0" xfId="0" applyFont="1" applyFill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/>
    </xf>
    <xf numFmtId="0" fontId="47" fillId="54" borderId="0" xfId="0" applyNumberFormat="1" applyFont="1" applyFill="1" applyBorder="1" applyAlignment="1">
      <alignment horizontal="center" vertical="center" wrapText="1"/>
    </xf>
    <xf numFmtId="0" fontId="46" fillId="54" borderId="0" xfId="0" applyFont="1" applyFill="1" applyBorder="1" applyAlignment="1">
      <alignment horizontal="center" vertical="center"/>
    </xf>
    <xf numFmtId="4" fontId="47" fillId="54" borderId="18" xfId="0" applyNumberFormat="1" applyFont="1" applyFill="1" applyBorder="1" applyAlignment="1">
      <alignment horizontal="center" vertical="center"/>
    </xf>
    <xf numFmtId="0" fontId="50" fillId="54" borderId="0" xfId="0" applyFont="1" applyFill="1" applyBorder="1" applyAlignment="1">
      <alignment horizontal="center" vertical="center"/>
    </xf>
    <xf numFmtId="4" fontId="47" fillId="54" borderId="0" xfId="0" applyNumberFormat="1" applyFont="1" applyFill="1" applyBorder="1" applyAlignment="1">
      <alignment horizontal="center" vertical="center"/>
    </xf>
    <xf numFmtId="0" fontId="36" fillId="55" borderId="0" xfId="0" applyFont="1" applyFill="1" applyAlignment="1">
      <alignment/>
    </xf>
    <xf numFmtId="0" fontId="36" fillId="55" borderId="0" xfId="0" applyFont="1" applyFill="1" applyAlignment="1">
      <alignment/>
    </xf>
    <xf numFmtId="0" fontId="20" fillId="55" borderId="0" xfId="0" applyFont="1" applyFill="1" applyAlignment="1">
      <alignment/>
    </xf>
    <xf numFmtId="4" fontId="46" fillId="54" borderId="0" xfId="0" applyNumberFormat="1" applyFont="1" applyFill="1" applyBorder="1" applyAlignment="1">
      <alignment horizontal="center" vertical="center"/>
    </xf>
    <xf numFmtId="0" fontId="60" fillId="54" borderId="25" xfId="0" applyFont="1" applyFill="1" applyBorder="1" applyAlignment="1">
      <alignment horizontal="center" vertical="center" wrapText="1"/>
    </xf>
    <xf numFmtId="4" fontId="47" fillId="54" borderId="24" xfId="0" applyNumberFormat="1" applyFont="1" applyFill="1" applyBorder="1" applyAlignment="1">
      <alignment horizontal="center" vertical="center"/>
    </xf>
    <xf numFmtId="0" fontId="46" fillId="54" borderId="0" xfId="0" applyFont="1" applyFill="1" applyAlignment="1">
      <alignment horizontal="center" vertical="center"/>
    </xf>
    <xf numFmtId="4" fontId="46" fillId="54" borderId="18" xfId="0" applyNumberFormat="1" applyFont="1" applyFill="1" applyBorder="1" applyAlignment="1">
      <alignment horizontal="center" vertical="center"/>
    </xf>
    <xf numFmtId="0" fontId="47" fillId="54" borderId="0" xfId="0" applyFont="1" applyFill="1" applyBorder="1" applyAlignment="1">
      <alignment horizontal="center" vertical="center" wrapText="1"/>
    </xf>
    <xf numFmtId="166" fontId="50" fillId="54" borderId="0" xfId="83" applyFont="1" applyFill="1" applyBorder="1" applyAlignment="1">
      <alignment horizontal="center" vertical="center"/>
    </xf>
    <xf numFmtId="167" fontId="47" fillId="54" borderId="24" xfId="0" applyNumberFormat="1" applyFont="1" applyFill="1" applyBorder="1" applyAlignment="1">
      <alignment horizontal="center" vertical="center"/>
    </xf>
    <xf numFmtId="167" fontId="47" fillId="54" borderId="0" xfId="0" applyNumberFormat="1" applyFont="1" applyFill="1" applyBorder="1" applyAlignment="1">
      <alignment horizontal="center" vertical="center"/>
    </xf>
    <xf numFmtId="167" fontId="47" fillId="54" borderId="18" xfId="0" applyNumberFormat="1" applyFont="1" applyFill="1" applyBorder="1" applyAlignment="1">
      <alignment horizontal="center" vertical="center"/>
    </xf>
    <xf numFmtId="4" fontId="47" fillId="54" borderId="24" xfId="83" applyNumberFormat="1" applyFont="1" applyFill="1" applyBorder="1" applyAlignment="1">
      <alignment horizontal="center" vertical="center"/>
    </xf>
    <xf numFmtId="4" fontId="47" fillId="54" borderId="0" xfId="83" applyNumberFormat="1" applyFont="1" applyFill="1" applyBorder="1" applyAlignment="1">
      <alignment horizontal="center" vertical="center"/>
    </xf>
    <xf numFmtId="4" fontId="47" fillId="54" borderId="18" xfId="83" applyNumberFormat="1" applyFont="1" applyFill="1" applyBorder="1" applyAlignment="1">
      <alignment horizontal="center" vertical="center"/>
    </xf>
    <xf numFmtId="167" fontId="46" fillId="54" borderId="0" xfId="0" applyNumberFormat="1" applyFont="1" applyFill="1" applyBorder="1" applyAlignment="1">
      <alignment horizontal="center" vertical="center"/>
    </xf>
    <xf numFmtId="0" fontId="50" fillId="54" borderId="0" xfId="0" applyFont="1" applyFill="1" applyBorder="1" applyAlignment="1">
      <alignment horizontal="center" vertical="center" wrapText="1"/>
    </xf>
    <xf numFmtId="0" fontId="57" fillId="54" borderId="0" xfId="0" applyFont="1" applyFill="1" applyBorder="1" applyAlignment="1">
      <alignment horizontal="center" vertical="center" wrapText="1"/>
    </xf>
    <xf numFmtId="0" fontId="47" fillId="54" borderId="0" xfId="0" applyNumberFormat="1" applyFont="1" applyFill="1" applyBorder="1" applyAlignment="1">
      <alignment horizontal="center" wrapText="1"/>
    </xf>
    <xf numFmtId="0" fontId="49" fillId="54" borderId="0" xfId="0" applyFont="1" applyFill="1" applyBorder="1" applyAlignment="1">
      <alignment horizontal="center" vertical="center"/>
    </xf>
    <xf numFmtId="0" fontId="48" fillId="54" borderId="0" xfId="0" applyFont="1" applyFill="1" applyBorder="1" applyAlignment="1">
      <alignment horizontal="left" vertical="center"/>
    </xf>
    <xf numFmtId="4" fontId="61" fillId="54" borderId="0" xfId="0" applyNumberFormat="1" applyFont="1" applyFill="1" applyBorder="1" applyAlignment="1">
      <alignment horizontal="center" vertical="center"/>
    </xf>
    <xf numFmtId="0" fontId="47" fillId="54" borderId="0" xfId="0" applyFont="1" applyFill="1" applyBorder="1" applyAlignment="1">
      <alignment/>
    </xf>
    <xf numFmtId="4" fontId="48" fillId="54" borderId="0" xfId="0" applyNumberFormat="1" applyFont="1" applyFill="1" applyBorder="1" applyAlignment="1">
      <alignment horizontal="center" vertical="center"/>
    </xf>
    <xf numFmtId="4" fontId="47" fillId="54" borderId="26" xfId="0" applyNumberFormat="1" applyFont="1" applyFill="1" applyBorder="1" applyAlignment="1">
      <alignment horizontal="center" vertical="center"/>
    </xf>
    <xf numFmtId="169" fontId="46" fillId="54" borderId="0" xfId="85" applyNumberFormat="1" applyFont="1" applyFill="1" applyBorder="1" applyAlignment="1">
      <alignment horizontal="center" vertical="center"/>
    </xf>
    <xf numFmtId="0" fontId="48" fillId="54" borderId="0" xfId="0" applyFont="1" applyFill="1" applyBorder="1" applyAlignment="1">
      <alignment/>
    </xf>
    <xf numFmtId="0" fontId="49" fillId="54" borderId="0" xfId="0" applyFont="1" applyFill="1" applyBorder="1" applyAlignment="1">
      <alignment horizontal="center"/>
    </xf>
    <xf numFmtId="168" fontId="49" fillId="54" borderId="0" xfId="85" applyNumberFormat="1" applyFont="1" applyFill="1" applyBorder="1" applyAlignment="1">
      <alignment horizontal="center"/>
    </xf>
    <xf numFmtId="165" fontId="46" fillId="54" borderId="0" xfId="85" applyFont="1" applyFill="1" applyBorder="1" applyAlignment="1">
      <alignment/>
    </xf>
    <xf numFmtId="168" fontId="46" fillId="54" borderId="0" xfId="85" applyNumberFormat="1" applyFont="1" applyFill="1" applyBorder="1" applyAlignment="1">
      <alignment/>
    </xf>
    <xf numFmtId="0" fontId="60" fillId="54" borderId="27" xfId="0" applyFont="1" applyFill="1" applyBorder="1" applyAlignment="1">
      <alignment horizontal="center" vertical="center" wrapText="1"/>
    </xf>
    <xf numFmtId="0" fontId="46" fillId="54" borderId="0" xfId="0" applyFont="1" applyFill="1" applyBorder="1" applyAlignment="1">
      <alignment horizontal="center" vertical="center" wrapText="1"/>
    </xf>
    <xf numFmtId="2" fontId="47" fillId="54" borderId="0" xfId="0" applyNumberFormat="1" applyFont="1" applyFill="1" applyBorder="1" applyAlignment="1">
      <alignment horizontal="center" vertical="center"/>
    </xf>
    <xf numFmtId="2" fontId="46" fillId="54" borderId="0" xfId="0" applyNumberFormat="1" applyFont="1" applyFill="1" applyBorder="1" applyAlignment="1">
      <alignment horizontal="center" vertical="center" wrapText="1"/>
    </xf>
    <xf numFmtId="0" fontId="47" fillId="54" borderId="0" xfId="0" applyFont="1" applyFill="1" applyAlignment="1">
      <alignment/>
    </xf>
    <xf numFmtId="4" fontId="47" fillId="54" borderId="0" xfId="0" applyNumberFormat="1" applyFont="1" applyFill="1" applyAlignment="1">
      <alignment/>
    </xf>
    <xf numFmtId="2" fontId="46" fillId="54" borderId="0" xfId="0" applyNumberFormat="1" applyFont="1" applyFill="1" applyBorder="1" applyAlignment="1">
      <alignment horizontal="center" vertical="center"/>
    </xf>
    <xf numFmtId="4" fontId="46" fillId="54" borderId="0" xfId="85" applyNumberFormat="1" applyFont="1" applyFill="1" applyBorder="1" applyAlignment="1">
      <alignment horizontal="center" vertical="center"/>
    </xf>
    <xf numFmtId="2" fontId="47" fillId="54" borderId="0" xfId="0" applyNumberFormat="1" applyFont="1" applyFill="1" applyBorder="1" applyAlignment="1">
      <alignment horizontal="center" vertical="center" wrapText="1"/>
    </xf>
    <xf numFmtId="0" fontId="47" fillId="54" borderId="0" xfId="0" applyFont="1" applyFill="1" applyBorder="1" applyAlignment="1">
      <alignment horizontal="center"/>
    </xf>
    <xf numFmtId="2" fontId="51" fillId="54" borderId="0" xfId="0" applyNumberFormat="1" applyFont="1" applyFill="1" applyAlignment="1">
      <alignment horizontal="center" vertical="center"/>
    </xf>
    <xf numFmtId="2" fontId="57" fillId="54" borderId="0" xfId="0" applyNumberFormat="1" applyFont="1" applyFill="1" applyAlignment="1">
      <alignment horizontal="center" vertical="center" wrapText="1"/>
    </xf>
    <xf numFmtId="4" fontId="57" fillId="54" borderId="0" xfId="0" applyNumberFormat="1" applyFont="1" applyFill="1" applyAlignment="1">
      <alignment horizontal="center" vertical="center"/>
    </xf>
    <xf numFmtId="4" fontId="57" fillId="54" borderId="0" xfId="0" applyNumberFormat="1" applyFont="1" applyFill="1" applyAlignment="1">
      <alignment/>
    </xf>
    <xf numFmtId="0" fontId="50" fillId="54" borderId="0" xfId="0" applyFont="1" applyFill="1" applyAlignment="1">
      <alignment/>
    </xf>
    <xf numFmtId="2" fontId="47" fillId="54" borderId="0" xfId="0" applyNumberFormat="1" applyFont="1" applyFill="1" applyAlignment="1">
      <alignment horizontal="center" vertical="center"/>
    </xf>
    <xf numFmtId="2" fontId="50" fillId="54" borderId="0" xfId="0" applyNumberFormat="1" applyFont="1" applyFill="1" applyAlignment="1">
      <alignment horizontal="center" vertical="center"/>
    </xf>
    <xf numFmtId="0" fontId="28" fillId="54" borderId="0" xfId="0" applyFont="1" applyFill="1" applyAlignment="1">
      <alignment horizontal="center" vertical="center"/>
    </xf>
    <xf numFmtId="0" fontId="28" fillId="54" borderId="0" xfId="0" applyFont="1" applyFill="1" applyAlignment="1">
      <alignment horizontal="left" vertical="center" wrapText="1"/>
    </xf>
    <xf numFmtId="4" fontId="28" fillId="54" borderId="0" xfId="0" applyNumberFormat="1" applyFont="1" applyFill="1" applyBorder="1" applyAlignment="1">
      <alignment horizontal="center" vertical="center"/>
    </xf>
    <xf numFmtId="4" fontId="28" fillId="54" borderId="0" xfId="0" applyNumberFormat="1" applyFont="1" applyFill="1" applyAlignment="1">
      <alignment horizontal="center" vertical="center"/>
    </xf>
    <xf numFmtId="2" fontId="30" fillId="54" borderId="20" xfId="0" applyNumberFormat="1" applyFont="1" applyFill="1" applyBorder="1" applyAlignment="1">
      <alignment horizontal="center"/>
    </xf>
    <xf numFmtId="0" fontId="33" fillId="54" borderId="0" xfId="0" applyFont="1" applyFill="1" applyAlignment="1">
      <alignment horizontal="center" vertical="center"/>
    </xf>
    <xf numFmtId="0" fontId="33" fillId="54" borderId="0" xfId="0" applyFont="1" applyFill="1" applyBorder="1" applyAlignment="1">
      <alignment horizontal="left" vertical="center" wrapText="1"/>
    </xf>
    <xf numFmtId="2" fontId="34" fillId="54" borderId="20" xfId="0" applyNumberFormat="1" applyFont="1" applyFill="1" applyBorder="1" applyAlignment="1">
      <alignment horizontal="center"/>
    </xf>
    <xf numFmtId="4" fontId="33" fillId="54" borderId="0" xfId="0" applyNumberFormat="1" applyFont="1" applyFill="1" applyBorder="1" applyAlignment="1">
      <alignment horizontal="center" vertical="center"/>
    </xf>
    <xf numFmtId="4" fontId="33" fillId="54" borderId="0" xfId="0" applyNumberFormat="1" applyFont="1" applyFill="1" applyAlignment="1">
      <alignment horizontal="center" vertical="center"/>
    </xf>
    <xf numFmtId="2" fontId="34" fillId="54" borderId="19" xfId="0" applyNumberFormat="1" applyFont="1" applyFill="1" applyBorder="1" applyAlignment="1">
      <alignment horizontal="center"/>
    </xf>
    <xf numFmtId="0" fontId="33" fillId="55" borderId="0" xfId="0" applyFont="1" applyFill="1" applyAlignment="1">
      <alignment horizontal="left" vertical="center" wrapText="1"/>
    </xf>
    <xf numFmtId="0" fontId="47" fillId="54" borderId="19" xfId="0" applyFont="1" applyFill="1" applyBorder="1" applyAlignment="1">
      <alignment horizontal="center" vertical="center"/>
    </xf>
    <xf numFmtId="0" fontId="60" fillId="54" borderId="28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3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47" fillId="54" borderId="19" xfId="0" applyFont="1" applyFill="1" applyBorder="1" applyAlignment="1">
      <alignment horizontal="center"/>
    </xf>
    <xf numFmtId="4" fontId="47" fillId="0" borderId="18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3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9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9" fillId="0" borderId="0" xfId="0" applyFont="1" applyFill="1" applyBorder="1" applyAlignment="1">
      <alignment horizontal="center"/>
    </xf>
    <xf numFmtId="0" fontId="47" fillId="54" borderId="0" xfId="0" applyFont="1" applyFill="1" applyBorder="1" applyAlignment="1">
      <alignment/>
    </xf>
    <xf numFmtId="0" fontId="46" fillId="54" borderId="0" xfId="0" applyFont="1" applyFill="1" applyBorder="1" applyAlignment="1">
      <alignment horizontal="center" vertical="center" wrapText="1"/>
    </xf>
    <xf numFmtId="0" fontId="46" fillId="54" borderId="0" xfId="0" applyFont="1" applyFill="1" applyAlignment="1">
      <alignment/>
    </xf>
    <xf numFmtId="0" fontId="46" fillId="54" borderId="0" xfId="0" applyFont="1" applyFill="1" applyAlignment="1">
      <alignment horizontal="center"/>
    </xf>
    <xf numFmtId="0" fontId="47" fillId="54" borderId="19" xfId="0" applyFont="1" applyFill="1" applyBorder="1" applyAlignment="1">
      <alignment horizontal="center" vertical="center"/>
    </xf>
    <xf numFmtId="0" fontId="46" fillId="54" borderId="29" xfId="0" applyFont="1" applyFill="1" applyBorder="1" applyAlignment="1">
      <alignment horizontal="center" vertical="center" wrapText="1"/>
    </xf>
    <xf numFmtId="0" fontId="46" fillId="54" borderId="29" xfId="0" applyFont="1" applyFill="1" applyBorder="1" applyAlignment="1">
      <alignment/>
    </xf>
    <xf numFmtId="0" fontId="60" fillId="54" borderId="25" xfId="0" applyFont="1" applyFill="1" applyBorder="1" applyAlignment="1">
      <alignment horizontal="center"/>
    </xf>
    <xf numFmtId="0" fontId="47" fillId="54" borderId="0" xfId="0" applyFont="1" applyFill="1" applyAlignment="1">
      <alignment/>
    </xf>
    <xf numFmtId="0" fontId="47" fillId="54" borderId="19" xfId="0" applyFont="1" applyFill="1" applyBorder="1" applyAlignment="1">
      <alignment horizontal="center"/>
    </xf>
    <xf numFmtId="0" fontId="47" fillId="54" borderId="20" xfId="0" applyFont="1" applyFill="1" applyBorder="1" applyAlignment="1">
      <alignment/>
    </xf>
    <xf numFmtId="0" fontId="47" fillId="54" borderId="20" xfId="0" applyFont="1" applyFill="1" applyBorder="1" applyAlignment="1">
      <alignment horizontal="center" vertical="center"/>
    </xf>
    <xf numFmtId="0" fontId="0" fillId="54" borderId="0" xfId="0" applyFill="1" applyAlignment="1">
      <alignment/>
    </xf>
    <xf numFmtId="0" fontId="47" fillId="54" borderId="0" xfId="0" applyFont="1" applyFill="1" applyBorder="1" applyAlignment="1">
      <alignment horizontal="center" vertical="center"/>
    </xf>
    <xf numFmtId="0" fontId="47" fillId="0" borderId="19" xfId="0" applyFont="1" applyFill="1" applyBorder="1" applyAlignment="1">
      <alignment horizontal="center" vertical="center"/>
    </xf>
    <xf numFmtId="0" fontId="47" fillId="54" borderId="30" xfId="0" applyFont="1" applyFill="1" applyBorder="1" applyAlignment="1">
      <alignment horizontal="center" vertical="center"/>
    </xf>
    <xf numFmtId="0" fontId="46" fillId="54" borderId="0" xfId="0" applyFont="1" applyFill="1" applyBorder="1" applyAlignment="1">
      <alignment/>
    </xf>
    <xf numFmtId="0" fontId="60" fillId="54" borderId="30" xfId="0" applyFont="1" applyFill="1" applyBorder="1" applyAlignment="1">
      <alignment horizontal="center"/>
    </xf>
    <xf numFmtId="0" fontId="46" fillId="0" borderId="0" xfId="0" applyFont="1" applyFill="1" applyAlignment="1">
      <alignment horizontal="center"/>
    </xf>
    <xf numFmtId="0" fontId="46" fillId="0" borderId="0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/>
    </xf>
    <xf numFmtId="0" fontId="46" fillId="0" borderId="29" xfId="0" applyFont="1" applyFill="1" applyBorder="1" applyAlignment="1">
      <alignment horizontal="center" vertical="center" wrapText="1"/>
    </xf>
    <xf numFmtId="0" fontId="46" fillId="0" borderId="29" xfId="0" applyFont="1" applyFill="1" applyBorder="1" applyAlignment="1">
      <alignment/>
    </xf>
    <xf numFmtId="0" fontId="47" fillId="0" borderId="0" xfId="0" applyFont="1" applyFill="1" applyAlignment="1">
      <alignment/>
    </xf>
    <xf numFmtId="0" fontId="60" fillId="0" borderId="25" xfId="0" applyFont="1" applyFill="1" applyBorder="1" applyAlignment="1">
      <alignment horizontal="center" vertical="center"/>
    </xf>
    <xf numFmtId="0" fontId="47" fillId="0" borderId="3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20" xfId="0" applyFont="1" applyFill="1" applyBorder="1" applyAlignment="1">
      <alignment horizontal="center" vertical="center"/>
    </xf>
    <xf numFmtId="0" fontId="60" fillId="0" borderId="31" xfId="0" applyFont="1" applyFill="1" applyBorder="1" applyAlignment="1">
      <alignment horizontal="center" vertical="center"/>
    </xf>
    <xf numFmtId="0" fontId="60" fillId="0" borderId="32" xfId="0" applyFont="1" applyFill="1" applyBorder="1" applyAlignment="1">
      <alignment horizontal="center" vertical="center"/>
    </xf>
    <xf numFmtId="0" fontId="47" fillId="54" borderId="33" xfId="0" applyFont="1" applyFill="1" applyBorder="1" applyAlignment="1">
      <alignment horizontal="center" vertical="center"/>
    </xf>
    <xf numFmtId="0" fontId="60" fillId="54" borderId="25" xfId="0" applyFont="1" applyFill="1" applyBorder="1" applyAlignment="1">
      <alignment horizontal="center" vertical="center" wrapText="1"/>
    </xf>
    <xf numFmtId="0" fontId="0" fillId="54" borderId="25" xfId="0" applyFill="1" applyBorder="1" applyAlignment="1">
      <alignment horizontal="center" vertical="center" wrapText="1"/>
    </xf>
    <xf numFmtId="0" fontId="60" fillId="54" borderId="27" xfId="0" applyFont="1" applyFill="1" applyBorder="1" applyAlignment="1">
      <alignment horizontal="center"/>
    </xf>
    <xf numFmtId="0" fontId="46" fillId="54" borderId="18" xfId="0" applyFont="1" applyFill="1" applyBorder="1" applyAlignment="1">
      <alignment horizontal="center" vertical="center" wrapText="1"/>
    </xf>
    <xf numFmtId="0" fontId="46" fillId="54" borderId="18" xfId="0" applyFont="1" applyFill="1" applyBorder="1" applyAlignment="1">
      <alignment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1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uro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Incorrecto" xfId="80"/>
    <cellStyle name="Input" xfId="81"/>
    <cellStyle name="Linked Cell" xfId="82"/>
    <cellStyle name="Comma" xfId="83"/>
    <cellStyle name="Comma [0]" xfId="84"/>
    <cellStyle name="Currency" xfId="85"/>
    <cellStyle name="Currency [0]" xfId="86"/>
    <cellStyle name="Neutral" xfId="87"/>
    <cellStyle name="Normal 3" xfId="88"/>
    <cellStyle name="Notas" xfId="89"/>
    <cellStyle name="Note" xfId="90"/>
    <cellStyle name="Output" xfId="91"/>
    <cellStyle name="Percent" xfId="92"/>
    <cellStyle name="Salida" xfId="93"/>
    <cellStyle name="Texto de advertencia" xfId="94"/>
    <cellStyle name="Texto explicativo" xfId="95"/>
    <cellStyle name="Title" xfId="96"/>
    <cellStyle name="Título" xfId="97"/>
    <cellStyle name="Título 2" xfId="98"/>
    <cellStyle name="Título 3" xfId="99"/>
    <cellStyle name="Total" xfId="100"/>
    <cellStyle name="Warning Text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er\respaldo%20doc%202010may\GUIA%20NOMINA%202013-2015\GUIA%202014\1ERA%20QUINCENA%20AGOSTO%20GUIA%202014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MANENTES"/>
      <sheetName val="EVENTUALES"/>
      <sheetName val="PENSIONADOS"/>
      <sheetName val="APOYOS"/>
      <sheetName val="PENSIONADOS SEG. PUB"/>
      <sheetName val="SEG PCA NOM. ELEC. (3)"/>
      <sheetName val="REPORTES"/>
      <sheetName val="concentrado"/>
      <sheetName val="SUBSIDIOS"/>
    </sheetNames>
    <sheetDataSet>
      <sheetData sheetId="5">
        <row r="87">
          <cell r="E87">
            <v>264744.5333333333</v>
          </cell>
          <cell r="F87">
            <v>2007</v>
          </cell>
          <cell r="G87">
            <v>8648</v>
          </cell>
          <cell r="H87">
            <v>7765</v>
          </cell>
          <cell r="I87">
            <v>265868.5333333333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IV490"/>
  <sheetViews>
    <sheetView tabSelected="1" view="pageBreakPreview" zoomScale="85" zoomScaleNormal="50" zoomScaleSheetLayoutView="85" zoomScalePageLayoutView="0" workbookViewId="0" topLeftCell="A436">
      <selection activeCell="C455" sqref="C455:G458"/>
    </sheetView>
  </sheetViews>
  <sheetFormatPr defaultColWidth="11.28125" defaultRowHeight="12.75" customHeight="1"/>
  <cols>
    <col min="1" max="1" width="11.28125" style="136" customWidth="1"/>
    <col min="2" max="2" width="48.421875" style="137" customWidth="1"/>
    <col min="3" max="3" width="23.421875" style="145" customWidth="1"/>
    <col min="4" max="4" width="16.00390625" style="37" customWidth="1"/>
    <col min="5" max="6" width="14.421875" style="37" bestFit="1" customWidth="1"/>
    <col min="7" max="7" width="20.00390625" style="37" customWidth="1"/>
    <col min="8" max="8" width="40.28125" style="37" customWidth="1"/>
    <col min="9" max="9" width="11.28125" style="229" customWidth="1"/>
    <col min="10" max="10" width="9.8515625" style="229" customWidth="1"/>
    <col min="11" max="16" width="11.28125" style="229" customWidth="1"/>
    <col min="17" max="16384" width="11.28125" style="37" customWidth="1"/>
  </cols>
  <sheetData>
    <row r="1" spans="1:8" ht="15" customHeight="1">
      <c r="A1" s="321" t="s">
        <v>0</v>
      </c>
      <c r="B1" s="321"/>
      <c r="C1" s="321"/>
      <c r="D1" s="321"/>
      <c r="E1" s="321"/>
      <c r="F1" s="321"/>
      <c r="G1" s="321"/>
      <c r="H1" s="321"/>
    </row>
    <row r="2" spans="1:8" ht="15" customHeight="1">
      <c r="A2" s="321" t="s">
        <v>280</v>
      </c>
      <c r="B2" s="323"/>
      <c r="C2" s="323"/>
      <c r="D2" s="323"/>
      <c r="E2" s="323"/>
      <c r="F2" s="323"/>
      <c r="G2" s="323"/>
      <c r="H2" s="323"/>
    </row>
    <row r="3" spans="1:8" ht="2.25" customHeight="1">
      <c r="A3" s="201"/>
      <c r="B3" s="86"/>
      <c r="C3" s="87"/>
      <c r="D3" s="198"/>
      <c r="E3" s="198"/>
      <c r="F3" s="198"/>
      <c r="G3" s="198"/>
      <c r="H3" s="198"/>
    </row>
    <row r="4" spans="1:8" ht="15" customHeight="1">
      <c r="A4" s="321" t="s">
        <v>391</v>
      </c>
      <c r="B4" s="321"/>
      <c r="C4" s="321"/>
      <c r="D4" s="321"/>
      <c r="E4" s="321"/>
      <c r="F4" s="321"/>
      <c r="G4" s="321"/>
      <c r="H4" s="321"/>
    </row>
    <row r="5" spans="1:8" ht="15" customHeight="1">
      <c r="A5" s="321" t="s">
        <v>392</v>
      </c>
      <c r="B5" s="321"/>
      <c r="C5" s="321"/>
      <c r="D5" s="321"/>
      <c r="E5" s="321"/>
      <c r="F5" s="321"/>
      <c r="G5" s="321"/>
      <c r="H5" s="321"/>
    </row>
    <row r="6" spans="1:8" ht="15" customHeight="1">
      <c r="A6" s="322" t="s">
        <v>43</v>
      </c>
      <c r="B6" s="322"/>
      <c r="C6" s="322"/>
      <c r="D6" s="322"/>
      <c r="E6" s="322"/>
      <c r="F6" s="322"/>
      <c r="G6" s="322"/>
      <c r="H6" s="322"/>
    </row>
    <row r="7" spans="1:8" ht="15" customHeight="1">
      <c r="A7" s="133" t="s">
        <v>35</v>
      </c>
      <c r="B7" s="134" t="s">
        <v>2</v>
      </c>
      <c r="C7" s="133" t="s">
        <v>3</v>
      </c>
      <c r="D7" s="133" t="s">
        <v>4</v>
      </c>
      <c r="E7" s="133" t="s">
        <v>5</v>
      </c>
      <c r="F7" s="133" t="s">
        <v>6</v>
      </c>
      <c r="G7" s="134" t="s">
        <v>7</v>
      </c>
      <c r="H7" s="199" t="s">
        <v>8</v>
      </c>
    </row>
    <row r="8" spans="1:8" ht="45" customHeight="1" thickBot="1">
      <c r="A8" s="8">
        <v>113</v>
      </c>
      <c r="B8" s="84" t="s">
        <v>268</v>
      </c>
      <c r="C8" s="8" t="s">
        <v>44</v>
      </c>
      <c r="D8" s="10">
        <v>7645</v>
      </c>
      <c r="E8" s="10">
        <v>400</v>
      </c>
      <c r="F8" s="11"/>
      <c r="G8" s="11">
        <f>D8-E8+F8</f>
        <v>7245</v>
      </c>
      <c r="H8" s="55"/>
    </row>
    <row r="9" spans="1:8" ht="45" customHeight="1" thickBot="1">
      <c r="A9" s="8">
        <v>113</v>
      </c>
      <c r="B9" s="84" t="s">
        <v>269</v>
      </c>
      <c r="C9" s="8" t="s">
        <v>44</v>
      </c>
      <c r="D9" s="10">
        <v>7645</v>
      </c>
      <c r="E9" s="10">
        <v>400</v>
      </c>
      <c r="F9" s="11"/>
      <c r="G9" s="11">
        <f aca="true" t="shared" si="0" ref="G9:G16">D9-E9+F9</f>
        <v>7245</v>
      </c>
      <c r="H9" s="55"/>
    </row>
    <row r="10" spans="1:8" ht="45" customHeight="1" thickBot="1">
      <c r="A10" s="8">
        <v>113</v>
      </c>
      <c r="B10" s="84" t="s">
        <v>270</v>
      </c>
      <c r="C10" s="8" t="s">
        <v>44</v>
      </c>
      <c r="D10" s="10">
        <v>7645</v>
      </c>
      <c r="E10" s="10">
        <v>400</v>
      </c>
      <c r="F10" s="11"/>
      <c r="G10" s="11">
        <f t="shared" si="0"/>
        <v>7245</v>
      </c>
      <c r="H10" s="55"/>
    </row>
    <row r="11" spans="1:8" ht="45" customHeight="1" thickBot="1">
      <c r="A11" s="8">
        <v>113</v>
      </c>
      <c r="B11" s="84" t="s">
        <v>271</v>
      </c>
      <c r="C11" s="8" t="s">
        <v>44</v>
      </c>
      <c r="D11" s="10">
        <v>7645</v>
      </c>
      <c r="E11" s="10">
        <v>400</v>
      </c>
      <c r="F11" s="11"/>
      <c r="G11" s="11">
        <f t="shared" si="0"/>
        <v>7245</v>
      </c>
      <c r="H11" s="55"/>
    </row>
    <row r="12" spans="1:8" ht="45" customHeight="1" thickBot="1">
      <c r="A12" s="8">
        <v>113</v>
      </c>
      <c r="B12" s="84" t="s">
        <v>272</v>
      </c>
      <c r="C12" s="8" t="s">
        <v>44</v>
      </c>
      <c r="D12" s="10">
        <v>7645</v>
      </c>
      <c r="E12" s="10">
        <v>400</v>
      </c>
      <c r="F12" s="11"/>
      <c r="G12" s="11">
        <f t="shared" si="0"/>
        <v>7245</v>
      </c>
      <c r="H12" s="55"/>
    </row>
    <row r="13" spans="1:8" ht="45" customHeight="1" thickBot="1">
      <c r="A13" s="8">
        <v>113</v>
      </c>
      <c r="B13" s="84" t="s">
        <v>247</v>
      </c>
      <c r="C13" s="8" t="s">
        <v>44</v>
      </c>
      <c r="D13" s="10">
        <v>7645</v>
      </c>
      <c r="E13" s="10">
        <v>400</v>
      </c>
      <c r="F13" s="11"/>
      <c r="G13" s="11">
        <f t="shared" si="0"/>
        <v>7245</v>
      </c>
      <c r="H13" s="55"/>
    </row>
    <row r="14" spans="1:8" ht="45" customHeight="1" thickBot="1">
      <c r="A14" s="8">
        <v>113</v>
      </c>
      <c r="B14" s="84" t="s">
        <v>246</v>
      </c>
      <c r="C14" s="8" t="s">
        <v>44</v>
      </c>
      <c r="D14" s="10">
        <v>7645</v>
      </c>
      <c r="E14" s="10">
        <v>400</v>
      </c>
      <c r="F14" s="11"/>
      <c r="G14" s="11">
        <f t="shared" si="0"/>
        <v>7245</v>
      </c>
      <c r="H14" s="55"/>
    </row>
    <row r="15" spans="1:8" ht="45" customHeight="1" thickBot="1">
      <c r="A15" s="8">
        <v>113</v>
      </c>
      <c r="B15" s="84" t="s">
        <v>248</v>
      </c>
      <c r="C15" s="8" t="s">
        <v>44</v>
      </c>
      <c r="D15" s="10">
        <v>7645</v>
      </c>
      <c r="E15" s="10">
        <v>400</v>
      </c>
      <c r="F15" s="11"/>
      <c r="G15" s="11">
        <f t="shared" si="0"/>
        <v>7245</v>
      </c>
      <c r="H15" s="55"/>
    </row>
    <row r="16" spans="1:8" ht="45" customHeight="1" thickBot="1">
      <c r="A16" s="8">
        <v>113</v>
      </c>
      <c r="B16" s="84" t="s">
        <v>249</v>
      </c>
      <c r="C16" s="8" t="s">
        <v>44</v>
      </c>
      <c r="D16" s="12">
        <v>7645</v>
      </c>
      <c r="E16" s="12">
        <v>400</v>
      </c>
      <c r="F16" s="20"/>
      <c r="G16" s="12">
        <f t="shared" si="0"/>
        <v>7245</v>
      </c>
      <c r="H16" s="55"/>
    </row>
    <row r="17" spans="1:8" ht="45" customHeight="1" thickTop="1">
      <c r="A17" s="201"/>
      <c r="B17" s="32"/>
      <c r="C17" s="33" t="s">
        <v>9</v>
      </c>
      <c r="D17" s="85">
        <f>SUM(D8:D16)</f>
        <v>68805</v>
      </c>
      <c r="E17" s="85">
        <f>SUM(E8:E16)</f>
        <v>3600</v>
      </c>
      <c r="F17" s="85">
        <f>SUM(F8:F16)</f>
        <v>0</v>
      </c>
      <c r="G17" s="85">
        <f>SUM(G8:G16)</f>
        <v>65205</v>
      </c>
      <c r="H17" s="135"/>
    </row>
    <row r="18" spans="1:8" ht="15" customHeight="1">
      <c r="A18" s="321" t="s">
        <v>0</v>
      </c>
      <c r="B18" s="321"/>
      <c r="C18" s="321"/>
      <c r="D18" s="321"/>
      <c r="E18" s="321"/>
      <c r="F18" s="321"/>
      <c r="G18" s="321"/>
      <c r="H18" s="321"/>
    </row>
    <row r="19" spans="1:8" ht="15" customHeight="1">
      <c r="A19" s="201"/>
      <c r="B19" s="321" t="s">
        <v>1</v>
      </c>
      <c r="C19" s="321"/>
      <c r="D19" s="321"/>
      <c r="E19" s="321"/>
      <c r="F19" s="321"/>
      <c r="G19" s="321"/>
      <c r="H19" s="321"/>
    </row>
    <row r="20" spans="1:8" ht="2.25" customHeight="1">
      <c r="A20" s="201"/>
      <c r="B20" s="86"/>
      <c r="C20" s="87"/>
      <c r="D20" s="198"/>
      <c r="E20" s="198"/>
      <c r="F20" s="198"/>
      <c r="G20" s="198"/>
      <c r="H20" s="198"/>
    </row>
    <row r="21" spans="1:8" ht="15" customHeight="1">
      <c r="A21" s="321" t="str">
        <f>A4</f>
        <v>NOMINA CORRESPONDIENTE A LA PRIMER  QUINCENA </v>
      </c>
      <c r="B21" s="321"/>
      <c r="C21" s="321"/>
      <c r="D21" s="321"/>
      <c r="E21" s="321"/>
      <c r="F21" s="321"/>
      <c r="G21" s="321"/>
      <c r="H21" s="321"/>
    </row>
    <row r="22" spans="1:8" ht="15" customHeight="1">
      <c r="A22" s="321" t="str">
        <f>A5</f>
        <v>DEL MES DE AGOSTO 2014.</v>
      </c>
      <c r="B22" s="321"/>
      <c r="C22" s="321"/>
      <c r="D22" s="321"/>
      <c r="E22" s="321"/>
      <c r="F22" s="321"/>
      <c r="G22" s="321"/>
      <c r="H22" s="321"/>
    </row>
    <row r="23" spans="1:8" ht="15" customHeight="1">
      <c r="A23" s="322" t="s">
        <v>45</v>
      </c>
      <c r="B23" s="322"/>
      <c r="C23" s="322"/>
      <c r="D23" s="322"/>
      <c r="E23" s="322"/>
      <c r="F23" s="322"/>
      <c r="G23" s="322"/>
      <c r="H23" s="322"/>
    </row>
    <row r="24" spans="1:8" ht="15" customHeight="1">
      <c r="A24" s="199" t="str">
        <f aca="true" t="shared" si="1" ref="A24:H24">A7</f>
        <v>O.G</v>
      </c>
      <c r="B24" s="21" t="str">
        <f t="shared" si="1"/>
        <v>NOMBRE</v>
      </c>
      <c r="C24" s="199" t="str">
        <f t="shared" si="1"/>
        <v>PUESTO</v>
      </c>
      <c r="D24" s="199" t="str">
        <f t="shared" si="1"/>
        <v>SUELDO</v>
      </c>
      <c r="E24" s="199" t="str">
        <f t="shared" si="1"/>
        <v>RETENCION</v>
      </c>
      <c r="F24" s="199" t="str">
        <f t="shared" si="1"/>
        <v>S.E.</v>
      </c>
      <c r="G24" s="199" t="str">
        <f t="shared" si="1"/>
        <v>SUELDO NETO</v>
      </c>
      <c r="H24" s="199" t="str">
        <f t="shared" si="1"/>
        <v>FIRMA</v>
      </c>
    </row>
    <row r="25" spans="1:8" ht="45" customHeight="1" thickBot="1">
      <c r="A25" s="8">
        <v>113</v>
      </c>
      <c r="B25" s="9" t="s">
        <v>225</v>
      </c>
      <c r="C25" s="8" t="s">
        <v>46</v>
      </c>
      <c r="D25" s="11">
        <v>20010</v>
      </c>
      <c r="E25" s="11">
        <v>1266</v>
      </c>
      <c r="F25" s="11"/>
      <c r="G25" s="11">
        <f>D25-E25+F25</f>
        <v>18744</v>
      </c>
      <c r="H25" s="55"/>
    </row>
    <row r="26" spans="1:8" ht="47.25" customHeight="1" thickBot="1">
      <c r="A26" s="8">
        <v>113</v>
      </c>
      <c r="B26" s="9" t="s">
        <v>277</v>
      </c>
      <c r="C26" s="22" t="s">
        <v>278</v>
      </c>
      <c r="D26" s="10">
        <v>3307</v>
      </c>
      <c r="E26" s="10"/>
      <c r="F26" s="10">
        <v>90</v>
      </c>
      <c r="G26" s="11">
        <f>D26-E26+F26</f>
        <v>3397</v>
      </c>
      <c r="H26" s="55"/>
    </row>
    <row r="27" spans="1:8" ht="47.25" customHeight="1" thickBot="1">
      <c r="A27" s="8">
        <v>113</v>
      </c>
      <c r="B27" s="9" t="s">
        <v>356</v>
      </c>
      <c r="C27" s="22" t="s">
        <v>357</v>
      </c>
      <c r="D27" s="10">
        <v>6229</v>
      </c>
      <c r="E27" s="10">
        <v>400</v>
      </c>
      <c r="F27" s="10"/>
      <c r="G27" s="11">
        <f>D27-E27+F27</f>
        <v>5829</v>
      </c>
      <c r="H27" s="55"/>
    </row>
    <row r="28" spans="1:8" ht="41.25" customHeight="1" thickBot="1">
      <c r="A28" s="136">
        <v>113</v>
      </c>
      <c r="B28" s="9" t="s">
        <v>291</v>
      </c>
      <c r="C28" s="8" t="s">
        <v>10</v>
      </c>
      <c r="D28" s="12">
        <v>3379</v>
      </c>
      <c r="E28" s="12"/>
      <c r="F28" s="12">
        <v>90</v>
      </c>
      <c r="G28" s="12">
        <f>D28-E28+F28</f>
        <v>3469</v>
      </c>
      <c r="H28" s="55"/>
    </row>
    <row r="29" spans="1:8" ht="45" customHeight="1" thickTop="1">
      <c r="A29" s="201"/>
      <c r="B29" s="28"/>
      <c r="C29" s="33" t="s">
        <v>9</v>
      </c>
      <c r="D29" s="85">
        <f>SUM(D25:D28)</f>
        <v>32925</v>
      </c>
      <c r="E29" s="85">
        <f>SUM(E25:E28)</f>
        <v>1666</v>
      </c>
      <c r="F29" s="85">
        <f>SUM(F25:F28)</f>
        <v>180</v>
      </c>
      <c r="G29" s="85">
        <f>SUM(G25:G28)</f>
        <v>31439</v>
      </c>
      <c r="H29" s="26"/>
    </row>
    <row r="30" spans="1:8" ht="15" customHeight="1">
      <c r="A30" s="321" t="s">
        <v>0</v>
      </c>
      <c r="B30" s="321"/>
      <c r="C30" s="321"/>
      <c r="D30" s="321"/>
      <c r="E30" s="321"/>
      <c r="F30" s="321"/>
      <c r="G30" s="321"/>
      <c r="H30" s="321"/>
    </row>
    <row r="31" spans="1:8" ht="15" customHeight="1">
      <c r="A31" s="201"/>
      <c r="B31" s="321" t="str">
        <f>A2</f>
        <v>ADMINISTRACIÓN 2012-2015</v>
      </c>
      <c r="C31" s="323"/>
      <c r="D31" s="323"/>
      <c r="E31" s="323"/>
      <c r="F31" s="323"/>
      <c r="G31" s="323"/>
      <c r="H31" s="323"/>
    </row>
    <row r="32" spans="1:8" ht="2.25" customHeight="1">
      <c r="A32" s="201"/>
      <c r="B32" s="86"/>
      <c r="C32" s="87"/>
      <c r="D32" s="198"/>
      <c r="E32" s="198"/>
      <c r="F32" s="198"/>
      <c r="G32" s="198"/>
      <c r="H32" s="198"/>
    </row>
    <row r="33" spans="1:8" ht="15" customHeight="1">
      <c r="A33" s="321" t="str">
        <f>A4</f>
        <v>NOMINA CORRESPONDIENTE A LA PRIMER  QUINCENA </v>
      </c>
      <c r="B33" s="321"/>
      <c r="C33" s="321"/>
      <c r="D33" s="321"/>
      <c r="E33" s="321"/>
      <c r="F33" s="321"/>
      <c r="G33" s="321"/>
      <c r="H33" s="321"/>
    </row>
    <row r="34" spans="1:8" ht="15" customHeight="1">
      <c r="A34" s="321" t="str">
        <f>A5</f>
        <v>DEL MES DE AGOSTO 2014.</v>
      </c>
      <c r="B34" s="321"/>
      <c r="C34" s="321"/>
      <c r="D34" s="321"/>
      <c r="E34" s="321"/>
      <c r="F34" s="321"/>
      <c r="G34" s="321"/>
      <c r="H34" s="321"/>
    </row>
    <row r="35" spans="1:8" ht="15" customHeight="1">
      <c r="A35" s="322" t="s">
        <v>250</v>
      </c>
      <c r="B35" s="322"/>
      <c r="C35" s="322"/>
      <c r="D35" s="322"/>
      <c r="E35" s="322"/>
      <c r="F35" s="322"/>
      <c r="G35" s="322"/>
      <c r="H35" s="322"/>
    </row>
    <row r="36" spans="1:8" ht="15" customHeight="1">
      <c r="A36" s="199" t="str">
        <f aca="true" t="shared" si="2" ref="A36:H36">A7</f>
        <v>O.G</v>
      </c>
      <c r="B36" s="21" t="str">
        <f t="shared" si="2"/>
        <v>NOMBRE</v>
      </c>
      <c r="C36" s="199" t="str">
        <f t="shared" si="2"/>
        <v>PUESTO</v>
      </c>
      <c r="D36" s="199" t="str">
        <f t="shared" si="2"/>
        <v>SUELDO</v>
      </c>
      <c r="E36" s="199" t="str">
        <f t="shared" si="2"/>
        <v>RETENCION</v>
      </c>
      <c r="F36" s="199" t="str">
        <f t="shared" si="2"/>
        <v>S.E.</v>
      </c>
      <c r="G36" s="199" t="str">
        <f t="shared" si="2"/>
        <v>SUELDO NETO</v>
      </c>
      <c r="H36" s="199" t="str">
        <f t="shared" si="2"/>
        <v>FIRMA</v>
      </c>
    </row>
    <row r="37" spans="1:8" ht="50.25" customHeight="1" thickBot="1">
      <c r="A37" s="8">
        <v>113</v>
      </c>
      <c r="B37" s="9" t="s">
        <v>251</v>
      </c>
      <c r="C37" s="22" t="s">
        <v>49</v>
      </c>
      <c r="D37" s="11">
        <v>13082</v>
      </c>
      <c r="E37" s="11">
        <v>906</v>
      </c>
      <c r="F37" s="11"/>
      <c r="G37" s="11">
        <f>D37-E37+F37</f>
        <v>12176</v>
      </c>
      <c r="H37" s="55"/>
    </row>
    <row r="38" spans="1:8" ht="56.25" customHeight="1" thickBot="1">
      <c r="A38" s="136">
        <v>113</v>
      </c>
      <c r="B38" s="137" t="s">
        <v>252</v>
      </c>
      <c r="C38" s="201" t="s">
        <v>10</v>
      </c>
      <c r="D38" s="11">
        <v>3379</v>
      </c>
      <c r="F38" s="11">
        <v>90</v>
      </c>
      <c r="G38" s="11">
        <f aca="true" t="shared" si="3" ref="G38:G44">D38-E38+F38</f>
        <v>3469</v>
      </c>
      <c r="H38" s="55"/>
    </row>
    <row r="39" spans="1:8" ht="56.25" customHeight="1" thickBot="1">
      <c r="A39" s="136">
        <v>113</v>
      </c>
      <c r="B39" s="137" t="s">
        <v>253</v>
      </c>
      <c r="C39" s="201" t="s">
        <v>12</v>
      </c>
      <c r="D39" s="11">
        <v>3307</v>
      </c>
      <c r="F39" s="11">
        <v>90</v>
      </c>
      <c r="G39" s="11">
        <f t="shared" si="3"/>
        <v>3397</v>
      </c>
      <c r="H39" s="55"/>
    </row>
    <row r="40" spans="1:8" ht="50.25" customHeight="1" thickBot="1">
      <c r="A40" s="8">
        <v>113</v>
      </c>
      <c r="B40" s="9" t="s">
        <v>227</v>
      </c>
      <c r="C40" s="8" t="s">
        <v>51</v>
      </c>
      <c r="D40" s="11">
        <v>13082</v>
      </c>
      <c r="E40" s="11">
        <v>906</v>
      </c>
      <c r="F40" s="11"/>
      <c r="G40" s="11">
        <f t="shared" si="3"/>
        <v>12176</v>
      </c>
      <c r="H40" s="55"/>
    </row>
    <row r="41" spans="1:8" ht="50.25" customHeight="1" thickBot="1">
      <c r="A41" s="8">
        <v>113</v>
      </c>
      <c r="B41" s="9" t="s">
        <v>390</v>
      </c>
      <c r="C41" s="8" t="s">
        <v>10</v>
      </c>
      <c r="D41" s="10">
        <v>3379</v>
      </c>
      <c r="E41" s="10"/>
      <c r="F41" s="10">
        <v>90</v>
      </c>
      <c r="G41" s="11">
        <f t="shared" si="3"/>
        <v>3469</v>
      </c>
      <c r="H41" s="55"/>
    </row>
    <row r="42" spans="1:8" ht="50.25" customHeight="1" thickBot="1">
      <c r="A42" s="8">
        <v>113</v>
      </c>
      <c r="B42" s="9" t="s">
        <v>228</v>
      </c>
      <c r="C42" s="8" t="s">
        <v>52</v>
      </c>
      <c r="D42" s="11">
        <v>8103</v>
      </c>
      <c r="E42" s="11">
        <v>400</v>
      </c>
      <c r="F42" s="11"/>
      <c r="G42" s="11">
        <f t="shared" si="3"/>
        <v>7703</v>
      </c>
      <c r="H42" s="55"/>
    </row>
    <row r="43" spans="1:8" ht="50.25" customHeight="1" thickBot="1">
      <c r="A43" s="8">
        <v>113</v>
      </c>
      <c r="B43" s="9" t="s">
        <v>154</v>
      </c>
      <c r="C43" s="8" t="s">
        <v>10</v>
      </c>
      <c r="D43" s="10">
        <v>3132</v>
      </c>
      <c r="E43" s="10"/>
      <c r="F43" s="10">
        <v>90</v>
      </c>
      <c r="G43" s="11">
        <f t="shared" si="3"/>
        <v>3222</v>
      </c>
      <c r="H43" s="55"/>
    </row>
    <row r="44" spans="1:8" ht="50.25" customHeight="1" thickBot="1">
      <c r="A44" s="8">
        <v>113</v>
      </c>
      <c r="B44" s="9" t="s">
        <v>360</v>
      </c>
      <c r="C44" s="8" t="s">
        <v>12</v>
      </c>
      <c r="D44" s="12">
        <v>3045</v>
      </c>
      <c r="E44" s="12"/>
      <c r="F44" s="12">
        <v>90</v>
      </c>
      <c r="G44" s="12">
        <f t="shared" si="3"/>
        <v>3135</v>
      </c>
      <c r="H44" s="106"/>
    </row>
    <row r="45" spans="1:8" ht="50.25" customHeight="1" thickTop="1">
      <c r="A45" s="201"/>
      <c r="B45" s="28"/>
      <c r="C45" s="33" t="s">
        <v>9</v>
      </c>
      <c r="D45" s="85">
        <f>SUM(D37:D44)</f>
        <v>50509</v>
      </c>
      <c r="E45" s="85">
        <f>SUM(E37:E44)</f>
        <v>2212</v>
      </c>
      <c r="F45" s="85">
        <f>SUM(F37:F44)</f>
        <v>450</v>
      </c>
      <c r="G45" s="85">
        <f>SUM(G37:G44)</f>
        <v>48747</v>
      </c>
      <c r="H45" s="26"/>
    </row>
    <row r="46" spans="1:8" ht="15" customHeight="1">
      <c r="A46" s="321" t="s">
        <v>0</v>
      </c>
      <c r="B46" s="321"/>
      <c r="C46" s="321"/>
      <c r="D46" s="321"/>
      <c r="E46" s="321"/>
      <c r="F46" s="321"/>
      <c r="G46" s="321"/>
      <c r="H46" s="321"/>
    </row>
    <row r="47" spans="1:8" ht="15" customHeight="1">
      <c r="A47" s="201"/>
      <c r="B47" s="321" t="str">
        <f>B31</f>
        <v>ADMINISTRACIÓN 2012-2015</v>
      </c>
      <c r="C47" s="321"/>
      <c r="D47" s="321"/>
      <c r="E47" s="321"/>
      <c r="F47" s="321"/>
      <c r="G47" s="321"/>
      <c r="H47" s="321"/>
    </row>
    <row r="48" spans="1:8" ht="2.25" customHeight="1">
      <c r="A48" s="201"/>
      <c r="B48" s="86"/>
      <c r="C48" s="87"/>
      <c r="D48" s="198"/>
      <c r="E48" s="198"/>
      <c r="F48" s="198"/>
      <c r="G48" s="198"/>
      <c r="H48" s="198"/>
    </row>
    <row r="49" spans="1:8" ht="15" customHeight="1">
      <c r="A49" s="321" t="str">
        <f>A4</f>
        <v>NOMINA CORRESPONDIENTE A LA PRIMER  QUINCENA </v>
      </c>
      <c r="B49" s="321"/>
      <c r="C49" s="321"/>
      <c r="D49" s="321"/>
      <c r="E49" s="321"/>
      <c r="F49" s="321"/>
      <c r="G49" s="321"/>
      <c r="H49" s="321"/>
    </row>
    <row r="50" spans="1:8" ht="15" customHeight="1">
      <c r="A50" s="321" t="str">
        <f>A5</f>
        <v>DEL MES DE AGOSTO 2014.</v>
      </c>
      <c r="B50" s="321"/>
      <c r="C50" s="321"/>
      <c r="D50" s="321"/>
      <c r="E50" s="321"/>
      <c r="F50" s="321"/>
      <c r="G50" s="321"/>
      <c r="H50" s="321"/>
    </row>
    <row r="51" spans="1:8" ht="15" customHeight="1">
      <c r="A51" s="322" t="s">
        <v>213</v>
      </c>
      <c r="B51" s="322"/>
      <c r="C51" s="322"/>
      <c r="D51" s="322"/>
      <c r="E51" s="322"/>
      <c r="F51" s="322"/>
      <c r="G51" s="322"/>
      <c r="H51" s="322"/>
    </row>
    <row r="52" spans="1:8" ht="15" customHeight="1">
      <c r="A52" s="199" t="str">
        <f aca="true" t="shared" si="4" ref="A52:H52">A7</f>
        <v>O.G</v>
      </c>
      <c r="B52" s="21" t="str">
        <f t="shared" si="4"/>
        <v>NOMBRE</v>
      </c>
      <c r="C52" s="199" t="str">
        <f t="shared" si="4"/>
        <v>PUESTO</v>
      </c>
      <c r="D52" s="199" t="str">
        <f t="shared" si="4"/>
        <v>SUELDO</v>
      </c>
      <c r="E52" s="199" t="str">
        <f t="shared" si="4"/>
        <v>RETENCION</v>
      </c>
      <c r="F52" s="199" t="str">
        <f t="shared" si="4"/>
        <v>S.E.</v>
      </c>
      <c r="G52" s="199" t="str">
        <f t="shared" si="4"/>
        <v>SUELDO NETO</v>
      </c>
      <c r="H52" s="199" t="str">
        <f t="shared" si="4"/>
        <v>FIRMA</v>
      </c>
    </row>
    <row r="53" spans="1:8" ht="40.5" customHeight="1" thickBot="1">
      <c r="A53" s="59">
        <v>113</v>
      </c>
      <c r="B53" s="89" t="s">
        <v>226</v>
      </c>
      <c r="C53" s="8" t="s">
        <v>214</v>
      </c>
      <c r="D53" s="195">
        <v>7508</v>
      </c>
      <c r="E53" s="150">
        <v>400</v>
      </c>
      <c r="F53" s="60"/>
      <c r="G53" s="10">
        <f>D53-E53+F53</f>
        <v>7108</v>
      </c>
      <c r="H53" s="25"/>
    </row>
    <row r="54" spans="1:8" ht="40.5" customHeight="1" thickBot="1">
      <c r="A54" s="59">
        <v>113</v>
      </c>
      <c r="B54" s="233" t="s">
        <v>286</v>
      </c>
      <c r="C54" s="8" t="s">
        <v>12</v>
      </c>
      <c r="D54" s="195">
        <v>3078</v>
      </c>
      <c r="E54" s="150"/>
      <c r="F54" s="150">
        <f>90/15*13</f>
        <v>78</v>
      </c>
      <c r="G54" s="10">
        <f aca="true" t="shared" si="5" ref="G54:G64">D54-E54+F54</f>
        <v>3156</v>
      </c>
      <c r="H54" s="25"/>
    </row>
    <row r="55" spans="1:8" ht="40.5" customHeight="1" thickBot="1">
      <c r="A55" s="8">
        <v>113</v>
      </c>
      <c r="B55" s="9" t="s">
        <v>47</v>
      </c>
      <c r="C55" s="8" t="s">
        <v>10</v>
      </c>
      <c r="D55" s="10">
        <v>4450</v>
      </c>
      <c r="E55" s="150">
        <v>167</v>
      </c>
      <c r="F55" s="10"/>
      <c r="G55" s="10">
        <f t="shared" si="5"/>
        <v>4283</v>
      </c>
      <c r="H55" s="55"/>
    </row>
    <row r="56" spans="1:8" ht="40.5" customHeight="1" thickBot="1">
      <c r="A56" s="8">
        <v>113</v>
      </c>
      <c r="B56" s="9" t="s">
        <v>254</v>
      </c>
      <c r="C56" s="22" t="s">
        <v>10</v>
      </c>
      <c r="D56" s="10">
        <v>3307</v>
      </c>
      <c r="E56" s="61"/>
      <c r="F56" s="11">
        <v>90</v>
      </c>
      <c r="G56" s="10">
        <f t="shared" si="5"/>
        <v>3397</v>
      </c>
      <c r="H56" s="55"/>
    </row>
    <row r="57" spans="1:8" ht="39" customHeight="1" thickBot="1">
      <c r="A57" s="8">
        <v>113</v>
      </c>
      <c r="B57" s="9" t="s">
        <v>54</v>
      </c>
      <c r="C57" s="8" t="s">
        <v>48</v>
      </c>
      <c r="D57" s="11">
        <v>1200</v>
      </c>
      <c r="E57" s="61"/>
      <c r="F57" s="10">
        <v>175</v>
      </c>
      <c r="G57" s="10">
        <f t="shared" si="5"/>
        <v>1375</v>
      </c>
      <c r="H57" s="55"/>
    </row>
    <row r="58" spans="1:8" ht="39" customHeight="1" thickBot="1">
      <c r="A58" s="8">
        <v>113</v>
      </c>
      <c r="B58" s="9" t="s">
        <v>55</v>
      </c>
      <c r="C58" s="8" t="s">
        <v>48</v>
      </c>
      <c r="D58" s="11">
        <v>2114</v>
      </c>
      <c r="E58" s="61"/>
      <c r="F58" s="11">
        <v>142</v>
      </c>
      <c r="G58" s="10">
        <f t="shared" si="5"/>
        <v>2256</v>
      </c>
      <c r="H58" s="55"/>
    </row>
    <row r="59" spans="1:8" ht="39" customHeight="1" thickBot="1">
      <c r="A59" s="8">
        <v>113</v>
      </c>
      <c r="B59" s="192" t="s">
        <v>56</v>
      </c>
      <c r="C59" s="8" t="s">
        <v>57</v>
      </c>
      <c r="D59" s="11">
        <v>3827</v>
      </c>
      <c r="E59" s="61"/>
      <c r="F59" s="11">
        <v>90</v>
      </c>
      <c r="G59" s="10">
        <f t="shared" si="5"/>
        <v>3917</v>
      </c>
      <c r="H59" s="55"/>
    </row>
    <row r="60" spans="1:8" ht="39" customHeight="1" thickBot="1">
      <c r="A60" s="8">
        <v>113</v>
      </c>
      <c r="B60" s="9" t="s">
        <v>61</v>
      </c>
      <c r="C60" s="8" t="s">
        <v>59</v>
      </c>
      <c r="D60" s="11">
        <v>3078</v>
      </c>
      <c r="E60" s="61"/>
      <c r="F60" s="11">
        <v>90</v>
      </c>
      <c r="G60" s="10">
        <f t="shared" si="5"/>
        <v>3168</v>
      </c>
      <c r="H60" s="35"/>
    </row>
    <row r="61" spans="1:8" ht="40.5" customHeight="1" thickBot="1">
      <c r="A61" s="8">
        <v>113</v>
      </c>
      <c r="B61" s="9" t="s">
        <v>62</v>
      </c>
      <c r="C61" s="30" t="s">
        <v>59</v>
      </c>
      <c r="D61" s="10">
        <v>3307</v>
      </c>
      <c r="E61" s="61"/>
      <c r="F61" s="11">
        <v>90</v>
      </c>
      <c r="G61" s="10">
        <f t="shared" si="5"/>
        <v>3397</v>
      </c>
      <c r="H61" s="35"/>
    </row>
    <row r="62" spans="1:8" ht="40.5" customHeight="1" thickBot="1">
      <c r="A62" s="49">
        <v>113</v>
      </c>
      <c r="B62" s="89" t="s">
        <v>255</v>
      </c>
      <c r="C62" s="103" t="s">
        <v>59</v>
      </c>
      <c r="D62" s="146">
        <v>3307</v>
      </c>
      <c r="E62" s="61"/>
      <c r="F62" s="146">
        <v>90</v>
      </c>
      <c r="G62" s="10">
        <f t="shared" si="5"/>
        <v>3397</v>
      </c>
      <c r="H62" s="50"/>
    </row>
    <row r="63" spans="1:8" ht="40.5" customHeight="1" thickBot="1">
      <c r="A63" s="49">
        <v>113</v>
      </c>
      <c r="B63" s="89" t="s">
        <v>275</v>
      </c>
      <c r="C63" s="103" t="s">
        <v>372</v>
      </c>
      <c r="D63" s="146">
        <v>3000</v>
      </c>
      <c r="E63" s="61"/>
      <c r="F63" s="146">
        <v>90</v>
      </c>
      <c r="G63" s="10">
        <f t="shared" si="5"/>
        <v>3090</v>
      </c>
      <c r="H63" s="50"/>
    </row>
    <row r="64" spans="1:8" ht="40.5" customHeight="1" thickBot="1">
      <c r="A64" s="8">
        <v>113</v>
      </c>
      <c r="B64" s="137" t="s">
        <v>382</v>
      </c>
      <c r="C64" s="232" t="s">
        <v>383</v>
      </c>
      <c r="D64" s="12">
        <v>3000</v>
      </c>
      <c r="E64" s="147"/>
      <c r="F64" s="196">
        <v>90</v>
      </c>
      <c r="G64" s="12">
        <f t="shared" si="5"/>
        <v>3090</v>
      </c>
      <c r="H64" s="35"/>
    </row>
    <row r="65" spans="1:8" ht="24" customHeight="1" thickTop="1">
      <c r="A65" s="8"/>
      <c r="B65" s="9"/>
      <c r="C65" s="33" t="s">
        <v>9</v>
      </c>
      <c r="D65" s="85">
        <f>SUM(D53:D64)</f>
        <v>41176</v>
      </c>
      <c r="E65" s="85">
        <f>SUM(E53:E64)</f>
        <v>567</v>
      </c>
      <c r="F65" s="85">
        <f>SUM(F53:F64)</f>
        <v>1025</v>
      </c>
      <c r="G65" s="85">
        <f>SUM(G53:G64)</f>
        <v>41634</v>
      </c>
      <c r="H65" s="26"/>
    </row>
    <row r="66" spans="1:8" ht="15" customHeight="1">
      <c r="A66" s="321" t="s">
        <v>0</v>
      </c>
      <c r="B66" s="321"/>
      <c r="C66" s="321"/>
      <c r="D66" s="321"/>
      <c r="E66" s="321"/>
      <c r="F66" s="321"/>
      <c r="G66" s="321"/>
      <c r="H66" s="321"/>
    </row>
    <row r="67" spans="1:8" ht="15" customHeight="1">
      <c r="A67" s="201"/>
      <c r="B67" s="321" t="str">
        <f>B47</f>
        <v>ADMINISTRACIÓN 2012-2015</v>
      </c>
      <c r="C67" s="321"/>
      <c r="D67" s="321"/>
      <c r="E67" s="321"/>
      <c r="F67" s="321"/>
      <c r="G67" s="321"/>
      <c r="H67" s="321"/>
    </row>
    <row r="68" spans="1:8" ht="2.25" customHeight="1">
      <c r="A68" s="201"/>
      <c r="B68" s="86"/>
      <c r="C68" s="87"/>
      <c r="D68" s="198"/>
      <c r="E68" s="198"/>
      <c r="F68" s="198"/>
      <c r="G68" s="198"/>
      <c r="H68" s="198"/>
    </row>
    <row r="69" spans="1:8" ht="15" customHeight="1">
      <c r="A69" s="321" t="str">
        <f>A4</f>
        <v>NOMINA CORRESPONDIENTE A LA PRIMER  QUINCENA </v>
      </c>
      <c r="B69" s="321"/>
      <c r="C69" s="321"/>
      <c r="D69" s="321"/>
      <c r="E69" s="321"/>
      <c r="F69" s="321"/>
      <c r="G69" s="321"/>
      <c r="H69" s="321"/>
    </row>
    <row r="70" spans="1:8" ht="15" customHeight="1">
      <c r="A70" s="321" t="str">
        <f>A5</f>
        <v>DEL MES DE AGOSTO 2014.</v>
      </c>
      <c r="B70" s="321"/>
      <c r="C70" s="321"/>
      <c r="D70" s="321"/>
      <c r="E70" s="321"/>
      <c r="F70" s="321"/>
      <c r="G70" s="321"/>
      <c r="H70" s="321"/>
    </row>
    <row r="71" spans="1:256" ht="15" customHeight="1">
      <c r="A71" s="322" t="s">
        <v>63</v>
      </c>
      <c r="B71" s="322"/>
      <c r="C71" s="322"/>
      <c r="D71" s="322"/>
      <c r="E71" s="322"/>
      <c r="F71" s="322"/>
      <c r="G71" s="322"/>
      <c r="H71" s="322"/>
      <c r="I71" s="227"/>
      <c r="J71" s="227"/>
      <c r="K71" s="227"/>
      <c r="L71" s="227"/>
      <c r="M71" s="227"/>
      <c r="N71" s="227"/>
      <c r="O71" s="227"/>
      <c r="P71" s="227"/>
      <c r="Q71" s="322"/>
      <c r="R71" s="322"/>
      <c r="S71" s="322"/>
      <c r="T71" s="322"/>
      <c r="U71" s="322"/>
      <c r="V71" s="322"/>
      <c r="W71" s="322"/>
      <c r="X71" s="322"/>
      <c r="Y71" s="322" t="s">
        <v>53</v>
      </c>
      <c r="Z71" s="322"/>
      <c r="AA71" s="322"/>
      <c r="AB71" s="322"/>
      <c r="AC71" s="322"/>
      <c r="AD71" s="322"/>
      <c r="AE71" s="322"/>
      <c r="AF71" s="322"/>
      <c r="AG71" s="322" t="s">
        <v>53</v>
      </c>
      <c r="AH71" s="322"/>
      <c r="AI71" s="322"/>
      <c r="AJ71" s="322"/>
      <c r="AK71" s="322"/>
      <c r="AL71" s="322"/>
      <c r="AM71" s="322"/>
      <c r="AN71" s="322"/>
      <c r="AO71" s="322" t="s">
        <v>53</v>
      </c>
      <c r="AP71" s="322"/>
      <c r="AQ71" s="322"/>
      <c r="AR71" s="322"/>
      <c r="AS71" s="322"/>
      <c r="AT71" s="322"/>
      <c r="AU71" s="322"/>
      <c r="AV71" s="322"/>
      <c r="AW71" s="322" t="s">
        <v>53</v>
      </c>
      <c r="AX71" s="322"/>
      <c r="AY71" s="322"/>
      <c r="AZ71" s="322"/>
      <c r="BA71" s="322"/>
      <c r="BB71" s="322"/>
      <c r="BC71" s="322"/>
      <c r="BD71" s="322"/>
      <c r="BE71" s="322" t="s">
        <v>53</v>
      </c>
      <c r="BF71" s="322"/>
      <c r="BG71" s="322"/>
      <c r="BH71" s="322"/>
      <c r="BI71" s="322"/>
      <c r="BJ71" s="322"/>
      <c r="BK71" s="322"/>
      <c r="BL71" s="322"/>
      <c r="BM71" s="322" t="s">
        <v>53</v>
      </c>
      <c r="BN71" s="322"/>
      <c r="BO71" s="322"/>
      <c r="BP71" s="322"/>
      <c r="BQ71" s="322"/>
      <c r="BR71" s="322"/>
      <c r="BS71" s="322"/>
      <c r="BT71" s="322"/>
      <c r="BU71" s="322" t="s">
        <v>53</v>
      </c>
      <c r="BV71" s="322"/>
      <c r="BW71" s="322"/>
      <c r="BX71" s="322"/>
      <c r="BY71" s="322"/>
      <c r="BZ71" s="322"/>
      <c r="CA71" s="322"/>
      <c r="CB71" s="322"/>
      <c r="CC71" s="322" t="s">
        <v>53</v>
      </c>
      <c r="CD71" s="322"/>
      <c r="CE71" s="322"/>
      <c r="CF71" s="322"/>
      <c r="CG71" s="322"/>
      <c r="CH71" s="322"/>
      <c r="CI71" s="322"/>
      <c r="CJ71" s="322"/>
      <c r="CK71" s="322" t="s">
        <v>53</v>
      </c>
      <c r="CL71" s="322"/>
      <c r="CM71" s="322"/>
      <c r="CN71" s="322"/>
      <c r="CO71" s="322"/>
      <c r="CP71" s="322"/>
      <c r="CQ71" s="322"/>
      <c r="CR71" s="322"/>
      <c r="CS71" s="322" t="s">
        <v>53</v>
      </c>
      <c r="CT71" s="322"/>
      <c r="CU71" s="322"/>
      <c r="CV71" s="322"/>
      <c r="CW71" s="322"/>
      <c r="CX71" s="322"/>
      <c r="CY71" s="322"/>
      <c r="CZ71" s="322"/>
      <c r="DA71" s="322" t="s">
        <v>53</v>
      </c>
      <c r="DB71" s="322"/>
      <c r="DC71" s="322"/>
      <c r="DD71" s="322"/>
      <c r="DE71" s="322"/>
      <c r="DF71" s="322"/>
      <c r="DG71" s="322"/>
      <c r="DH71" s="322"/>
      <c r="DI71" s="322" t="s">
        <v>53</v>
      </c>
      <c r="DJ71" s="322"/>
      <c r="DK71" s="322"/>
      <c r="DL71" s="322"/>
      <c r="DM71" s="322"/>
      <c r="DN71" s="322"/>
      <c r="DO71" s="322"/>
      <c r="DP71" s="322"/>
      <c r="DQ71" s="322" t="s">
        <v>53</v>
      </c>
      <c r="DR71" s="322"/>
      <c r="DS71" s="322"/>
      <c r="DT71" s="322"/>
      <c r="DU71" s="322"/>
      <c r="DV71" s="322"/>
      <c r="DW71" s="322"/>
      <c r="DX71" s="322"/>
      <c r="DY71" s="322" t="s">
        <v>53</v>
      </c>
      <c r="DZ71" s="322"/>
      <c r="EA71" s="322"/>
      <c r="EB71" s="322"/>
      <c r="EC71" s="322"/>
      <c r="ED71" s="322"/>
      <c r="EE71" s="322"/>
      <c r="EF71" s="322"/>
      <c r="EG71" s="322" t="s">
        <v>53</v>
      </c>
      <c r="EH71" s="322"/>
      <c r="EI71" s="322"/>
      <c r="EJ71" s="322"/>
      <c r="EK71" s="322"/>
      <c r="EL71" s="322"/>
      <c r="EM71" s="322"/>
      <c r="EN71" s="322"/>
      <c r="EO71" s="322" t="s">
        <v>53</v>
      </c>
      <c r="EP71" s="322"/>
      <c r="EQ71" s="322"/>
      <c r="ER71" s="322"/>
      <c r="ES71" s="322"/>
      <c r="ET71" s="322"/>
      <c r="EU71" s="322"/>
      <c r="EV71" s="322"/>
      <c r="EW71" s="322" t="s">
        <v>53</v>
      </c>
      <c r="EX71" s="322"/>
      <c r="EY71" s="322"/>
      <c r="EZ71" s="322"/>
      <c r="FA71" s="322"/>
      <c r="FB71" s="322"/>
      <c r="FC71" s="322"/>
      <c r="FD71" s="322"/>
      <c r="FE71" s="322" t="s">
        <v>53</v>
      </c>
      <c r="FF71" s="322"/>
      <c r="FG71" s="322"/>
      <c r="FH71" s="322"/>
      <c r="FI71" s="322"/>
      <c r="FJ71" s="322"/>
      <c r="FK71" s="322"/>
      <c r="FL71" s="322"/>
      <c r="FM71" s="322" t="s">
        <v>53</v>
      </c>
      <c r="FN71" s="322"/>
      <c r="FO71" s="322"/>
      <c r="FP71" s="322"/>
      <c r="FQ71" s="322"/>
      <c r="FR71" s="322"/>
      <c r="FS71" s="322"/>
      <c r="FT71" s="322"/>
      <c r="FU71" s="322" t="s">
        <v>53</v>
      </c>
      <c r="FV71" s="322"/>
      <c r="FW71" s="322"/>
      <c r="FX71" s="322"/>
      <c r="FY71" s="322"/>
      <c r="FZ71" s="322"/>
      <c r="GA71" s="322"/>
      <c r="GB71" s="322"/>
      <c r="GC71" s="322" t="s">
        <v>53</v>
      </c>
      <c r="GD71" s="322"/>
      <c r="GE71" s="322"/>
      <c r="GF71" s="322"/>
      <c r="GG71" s="322"/>
      <c r="GH71" s="322"/>
      <c r="GI71" s="322"/>
      <c r="GJ71" s="322"/>
      <c r="GK71" s="322" t="s">
        <v>53</v>
      </c>
      <c r="GL71" s="322"/>
      <c r="GM71" s="322"/>
      <c r="GN71" s="322"/>
      <c r="GO71" s="322"/>
      <c r="GP71" s="322"/>
      <c r="GQ71" s="322"/>
      <c r="GR71" s="322"/>
      <c r="GS71" s="322" t="s">
        <v>53</v>
      </c>
      <c r="GT71" s="322"/>
      <c r="GU71" s="322"/>
      <c r="GV71" s="322"/>
      <c r="GW71" s="322"/>
      <c r="GX71" s="322"/>
      <c r="GY71" s="322"/>
      <c r="GZ71" s="322"/>
      <c r="HA71" s="322" t="s">
        <v>53</v>
      </c>
      <c r="HB71" s="322"/>
      <c r="HC71" s="322"/>
      <c r="HD71" s="322"/>
      <c r="HE71" s="322"/>
      <c r="HF71" s="322"/>
      <c r="HG71" s="322"/>
      <c r="HH71" s="322"/>
      <c r="HI71" s="322" t="s">
        <v>53</v>
      </c>
      <c r="HJ71" s="322"/>
      <c r="HK71" s="322"/>
      <c r="HL71" s="322"/>
      <c r="HM71" s="322"/>
      <c r="HN71" s="322"/>
      <c r="HO71" s="322"/>
      <c r="HP71" s="322"/>
      <c r="HQ71" s="322" t="s">
        <v>53</v>
      </c>
      <c r="HR71" s="322"/>
      <c r="HS71" s="322"/>
      <c r="HT71" s="322"/>
      <c r="HU71" s="322"/>
      <c r="HV71" s="322"/>
      <c r="HW71" s="322"/>
      <c r="HX71" s="322"/>
      <c r="HY71" s="322" t="s">
        <v>53</v>
      </c>
      <c r="HZ71" s="322"/>
      <c r="IA71" s="322"/>
      <c r="IB71" s="322"/>
      <c r="IC71" s="322"/>
      <c r="ID71" s="322"/>
      <c r="IE71" s="322"/>
      <c r="IF71" s="322"/>
      <c r="IG71" s="322" t="s">
        <v>53</v>
      </c>
      <c r="IH71" s="322"/>
      <c r="II71" s="322"/>
      <c r="IJ71" s="322"/>
      <c r="IK71" s="322"/>
      <c r="IL71" s="322"/>
      <c r="IM71" s="322"/>
      <c r="IN71" s="322"/>
      <c r="IO71" s="322" t="s">
        <v>53</v>
      </c>
      <c r="IP71" s="322"/>
      <c r="IQ71" s="322"/>
      <c r="IR71" s="322"/>
      <c r="IS71" s="322"/>
      <c r="IT71" s="322"/>
      <c r="IU71" s="322"/>
      <c r="IV71" s="322"/>
    </row>
    <row r="72" spans="1:8" ht="15" customHeight="1">
      <c r="A72" s="199" t="str">
        <f aca="true" t="shared" si="6" ref="A72:H72">A7</f>
        <v>O.G</v>
      </c>
      <c r="B72" s="199" t="str">
        <f t="shared" si="6"/>
        <v>NOMBRE</v>
      </c>
      <c r="C72" s="199" t="str">
        <f t="shared" si="6"/>
        <v>PUESTO</v>
      </c>
      <c r="D72" s="199" t="str">
        <f t="shared" si="6"/>
        <v>SUELDO</v>
      </c>
      <c r="E72" s="199" t="str">
        <f t="shared" si="6"/>
        <v>RETENCION</v>
      </c>
      <c r="F72" s="199" t="str">
        <f t="shared" si="6"/>
        <v>S.E.</v>
      </c>
      <c r="G72" s="199" t="str">
        <f t="shared" si="6"/>
        <v>SUELDO NETO</v>
      </c>
      <c r="H72" s="199" t="str">
        <f t="shared" si="6"/>
        <v>FIRMA</v>
      </c>
    </row>
    <row r="73" spans="1:9" s="139" customFormat="1" ht="42.75" customHeight="1" thickBot="1">
      <c r="A73" s="8">
        <v>113</v>
      </c>
      <c r="B73" s="9" t="s">
        <v>301</v>
      </c>
      <c r="C73" s="8" t="s">
        <v>259</v>
      </c>
      <c r="D73" s="12">
        <v>5600</v>
      </c>
      <c r="E73" s="12">
        <v>335</v>
      </c>
      <c r="F73" s="12"/>
      <c r="G73" s="12">
        <f>D73-E73+F73</f>
        <v>5265</v>
      </c>
      <c r="H73" s="91"/>
      <c r="I73" s="138"/>
    </row>
    <row r="74" spans="1:8" ht="33.75" customHeight="1" thickTop="1">
      <c r="A74" s="198"/>
      <c r="B74" s="198"/>
      <c r="C74" s="198"/>
      <c r="D74" s="85">
        <f>SUM(D73)</f>
        <v>5600</v>
      </c>
      <c r="E74" s="85">
        <f>SUM(E73)</f>
        <v>335</v>
      </c>
      <c r="F74" s="85">
        <f>SUM(F73)</f>
        <v>0</v>
      </c>
      <c r="G74" s="85">
        <f>SUM(G73)</f>
        <v>5265</v>
      </c>
      <c r="H74" s="198"/>
    </row>
    <row r="75" spans="1:8" ht="15" customHeight="1">
      <c r="A75" s="198"/>
      <c r="B75" s="198"/>
      <c r="C75" s="198"/>
      <c r="D75" s="198"/>
      <c r="E75" s="198"/>
      <c r="F75" s="198"/>
      <c r="G75" s="198"/>
      <c r="H75" s="198"/>
    </row>
    <row r="76" spans="1:8" ht="15" customHeight="1">
      <c r="A76" s="322"/>
      <c r="B76" s="322"/>
      <c r="C76" s="322"/>
      <c r="D76" s="322"/>
      <c r="E76" s="322"/>
      <c r="F76" s="322"/>
      <c r="G76" s="322"/>
      <c r="H76" s="322"/>
    </row>
    <row r="77" spans="1:8" ht="15" customHeight="1">
      <c r="A77" s="322" t="s">
        <v>64</v>
      </c>
      <c r="B77" s="322"/>
      <c r="C77" s="322"/>
      <c r="D77" s="322"/>
      <c r="E77" s="322"/>
      <c r="F77" s="322"/>
      <c r="G77" s="322"/>
      <c r="H77" s="322"/>
    </row>
    <row r="78" spans="1:8" ht="15" customHeight="1">
      <c r="A78" s="199" t="str">
        <f aca="true" t="shared" si="7" ref="A78:H78">A7</f>
        <v>O.G</v>
      </c>
      <c r="B78" s="199" t="str">
        <f t="shared" si="7"/>
        <v>NOMBRE</v>
      </c>
      <c r="C78" s="199" t="str">
        <f t="shared" si="7"/>
        <v>PUESTO</v>
      </c>
      <c r="D78" s="199" t="str">
        <f t="shared" si="7"/>
        <v>SUELDO</v>
      </c>
      <c r="E78" s="199" t="str">
        <f t="shared" si="7"/>
        <v>RETENCION</v>
      </c>
      <c r="F78" s="199" t="str">
        <f t="shared" si="7"/>
        <v>S.E.</v>
      </c>
      <c r="G78" s="199" t="str">
        <f t="shared" si="7"/>
        <v>SUELDO NETO</v>
      </c>
      <c r="H78" s="199" t="str">
        <f t="shared" si="7"/>
        <v>FIRMA</v>
      </c>
    </row>
    <row r="79" spans="1:8" ht="33" customHeight="1" thickBot="1">
      <c r="A79" s="8">
        <v>113</v>
      </c>
      <c r="B79" s="9" t="s">
        <v>229</v>
      </c>
      <c r="C79" s="8" t="s">
        <v>65</v>
      </c>
      <c r="D79" s="11">
        <v>9760</v>
      </c>
      <c r="E79" s="11">
        <v>400</v>
      </c>
      <c r="F79" s="11"/>
      <c r="G79" s="11">
        <f>D79-E79+F79</f>
        <v>9360</v>
      </c>
      <c r="H79" s="35"/>
    </row>
    <row r="80" spans="1:8" ht="33" customHeight="1" thickBot="1">
      <c r="A80" s="8"/>
      <c r="B80" s="9"/>
      <c r="C80" s="8"/>
      <c r="D80" s="12"/>
      <c r="E80" s="12"/>
      <c r="F80" s="12"/>
      <c r="G80" s="12"/>
      <c r="H80" s="26"/>
    </row>
    <row r="81" spans="1:8" ht="33" customHeight="1" thickTop="1">
      <c r="A81" s="8"/>
      <c r="B81" s="9"/>
      <c r="C81" s="33"/>
      <c r="D81" s="85">
        <f>SUM(D79:D80)</f>
        <v>9760</v>
      </c>
      <c r="E81" s="85">
        <f>SUM(E79:E80)</f>
        <v>400</v>
      </c>
      <c r="F81" s="85">
        <f>SUM(F79:F80)</f>
        <v>0</v>
      </c>
      <c r="G81" s="85">
        <f>SUM(G79:G80)</f>
        <v>9360</v>
      </c>
      <c r="H81" s="26"/>
    </row>
    <row r="82" spans="1:8" ht="33" customHeight="1">
      <c r="A82" s="8"/>
      <c r="B82" s="9"/>
      <c r="C82" s="33"/>
      <c r="D82" s="85"/>
      <c r="E82" s="85"/>
      <c r="F82" s="85"/>
      <c r="G82" s="85"/>
      <c r="H82" s="26"/>
    </row>
    <row r="83" spans="1:8" ht="33" customHeight="1">
      <c r="A83" s="8"/>
      <c r="B83" s="9"/>
      <c r="C83" s="33" t="s">
        <v>9</v>
      </c>
      <c r="D83" s="85">
        <f>SUM(+D74+D81)</f>
        <v>15360</v>
      </c>
      <c r="E83" s="85">
        <f>SUM(+E74+E81)</f>
        <v>735</v>
      </c>
      <c r="F83" s="85">
        <f>SUM(+F74+F81)</f>
        <v>0</v>
      </c>
      <c r="G83" s="85">
        <f>SUM(+G74+G81)</f>
        <v>14625</v>
      </c>
      <c r="H83" s="26"/>
    </row>
    <row r="84" spans="1:8" ht="15" customHeight="1">
      <c r="A84" s="321" t="s">
        <v>0</v>
      </c>
      <c r="B84" s="321"/>
      <c r="C84" s="321"/>
      <c r="D84" s="321"/>
      <c r="E84" s="321"/>
      <c r="F84" s="321"/>
      <c r="G84" s="321"/>
      <c r="H84" s="321"/>
    </row>
    <row r="85" spans="1:8" ht="15" customHeight="1">
      <c r="A85" s="201"/>
      <c r="B85" s="321" t="str">
        <f>B67</f>
        <v>ADMINISTRACIÓN 2012-2015</v>
      </c>
      <c r="C85" s="321"/>
      <c r="D85" s="321"/>
      <c r="E85" s="321"/>
      <c r="F85" s="321"/>
      <c r="G85" s="321"/>
      <c r="H85" s="321"/>
    </row>
    <row r="86" spans="1:8" ht="2.25" customHeight="1">
      <c r="A86" s="201"/>
      <c r="B86" s="86"/>
      <c r="C86" s="87"/>
      <c r="D86" s="198"/>
      <c r="E86" s="198"/>
      <c r="F86" s="198"/>
      <c r="G86" s="198"/>
      <c r="H86" s="198"/>
    </row>
    <row r="87" spans="1:8" ht="15" customHeight="1">
      <c r="A87" s="321" t="str">
        <f>A4</f>
        <v>NOMINA CORRESPONDIENTE A LA PRIMER  QUINCENA </v>
      </c>
      <c r="B87" s="321"/>
      <c r="C87" s="321"/>
      <c r="D87" s="321"/>
      <c r="E87" s="321"/>
      <c r="F87" s="321"/>
      <c r="G87" s="321"/>
      <c r="H87" s="321"/>
    </row>
    <row r="88" spans="1:8" ht="15" customHeight="1">
      <c r="A88" s="321" t="str">
        <f>A5</f>
        <v>DEL MES DE AGOSTO 2014.</v>
      </c>
      <c r="B88" s="321"/>
      <c r="C88" s="321"/>
      <c r="D88" s="321"/>
      <c r="E88" s="321"/>
      <c r="F88" s="321"/>
      <c r="G88" s="321"/>
      <c r="H88" s="321"/>
    </row>
    <row r="89" spans="1:8" ht="15" customHeight="1">
      <c r="A89" s="322" t="s">
        <v>66</v>
      </c>
      <c r="B89" s="322"/>
      <c r="C89" s="322"/>
      <c r="D89" s="322"/>
      <c r="E89" s="322"/>
      <c r="F89" s="322"/>
      <c r="G89" s="322"/>
      <c r="H89" s="322"/>
    </row>
    <row r="90" spans="1:8" ht="15" customHeight="1">
      <c r="A90" s="199" t="str">
        <f>A7</f>
        <v>O.G</v>
      </c>
      <c r="B90" s="21" t="str">
        <f>B7</f>
        <v>NOMBRE</v>
      </c>
      <c r="C90" s="199" t="s">
        <v>3</v>
      </c>
      <c r="D90" s="199" t="str">
        <f>D7</f>
        <v>SUELDO</v>
      </c>
      <c r="E90" s="199" t="str">
        <f>E7</f>
        <v>RETENCION</v>
      </c>
      <c r="F90" s="199" t="str">
        <f>F7</f>
        <v>S.E.</v>
      </c>
      <c r="G90" s="199" t="str">
        <f>G7</f>
        <v>SUELDO NETO</v>
      </c>
      <c r="H90" s="199" t="str">
        <f>H7</f>
        <v>FIRMA</v>
      </c>
    </row>
    <row r="91" spans="1:8" ht="43.5" customHeight="1" thickBot="1">
      <c r="A91" s="8">
        <v>113</v>
      </c>
      <c r="B91" s="65" t="s">
        <v>282</v>
      </c>
      <c r="C91" s="8" t="s">
        <v>67</v>
      </c>
      <c r="D91" s="11">
        <v>4190</v>
      </c>
      <c r="E91" s="11">
        <v>167</v>
      </c>
      <c r="F91" s="11"/>
      <c r="G91" s="11">
        <f>D91-E91+F91</f>
        <v>4023</v>
      </c>
      <c r="H91" s="126"/>
    </row>
    <row r="92" spans="1:8" ht="43.5" customHeight="1" thickBot="1">
      <c r="A92" s="8">
        <v>113</v>
      </c>
      <c r="B92" s="5" t="s">
        <v>281</v>
      </c>
      <c r="C92" s="8" t="s">
        <v>10</v>
      </c>
      <c r="D92" s="11">
        <v>2481</v>
      </c>
      <c r="E92" s="11"/>
      <c r="F92" s="11">
        <v>129</v>
      </c>
      <c r="G92" s="11">
        <f>D92-E92+F92</f>
        <v>2610</v>
      </c>
      <c r="H92" s="27"/>
    </row>
    <row r="93" spans="1:8" ht="43.5" customHeight="1" thickTop="1">
      <c r="A93" s="201"/>
      <c r="B93" s="92"/>
      <c r="C93" s="33" t="s">
        <v>9</v>
      </c>
      <c r="D93" s="93">
        <f>SUM(D91:D92)</f>
        <v>6671</v>
      </c>
      <c r="E93" s="93">
        <f>SUM(E91:E92)</f>
        <v>167</v>
      </c>
      <c r="F93" s="93">
        <f>SUM(F91:F92)</f>
        <v>129</v>
      </c>
      <c r="G93" s="93">
        <f>SUM(G91:G92)</f>
        <v>6633</v>
      </c>
      <c r="H93" s="94"/>
    </row>
    <row r="94" spans="1:8" ht="15" customHeight="1">
      <c r="A94" s="321" t="s">
        <v>0</v>
      </c>
      <c r="B94" s="321"/>
      <c r="C94" s="321"/>
      <c r="D94" s="321"/>
      <c r="E94" s="321"/>
      <c r="F94" s="321"/>
      <c r="G94" s="321"/>
      <c r="H94" s="321"/>
    </row>
    <row r="95" spans="1:8" ht="15" customHeight="1">
      <c r="A95" s="201"/>
      <c r="B95" s="321" t="str">
        <f>B85</f>
        <v>ADMINISTRACIÓN 2012-2015</v>
      </c>
      <c r="C95" s="321"/>
      <c r="D95" s="321"/>
      <c r="E95" s="321"/>
      <c r="F95" s="321"/>
      <c r="G95" s="321"/>
      <c r="H95" s="321"/>
    </row>
    <row r="96" spans="1:8" ht="2.25" customHeight="1">
      <c r="A96" s="201"/>
      <c r="B96" s="86"/>
      <c r="C96" s="87"/>
      <c r="D96" s="198"/>
      <c r="E96" s="198"/>
      <c r="F96" s="198"/>
      <c r="G96" s="198"/>
      <c r="H96" s="198"/>
    </row>
    <row r="97" spans="1:8" ht="15" customHeight="1">
      <c r="A97" s="321" t="str">
        <f>A4</f>
        <v>NOMINA CORRESPONDIENTE A LA PRIMER  QUINCENA </v>
      </c>
      <c r="B97" s="321"/>
      <c r="C97" s="321"/>
      <c r="D97" s="321"/>
      <c r="E97" s="321"/>
      <c r="F97" s="321"/>
      <c r="G97" s="321"/>
      <c r="H97" s="321"/>
    </row>
    <row r="98" spans="1:8" ht="15" customHeight="1">
      <c r="A98" s="321" t="str">
        <f>A5</f>
        <v>DEL MES DE AGOSTO 2014.</v>
      </c>
      <c r="B98" s="321"/>
      <c r="C98" s="321"/>
      <c r="D98" s="321"/>
      <c r="E98" s="321"/>
      <c r="F98" s="321"/>
      <c r="G98" s="321"/>
      <c r="H98" s="321"/>
    </row>
    <row r="99" spans="1:8" ht="15" customHeight="1">
      <c r="A99" s="322" t="s">
        <v>68</v>
      </c>
      <c r="B99" s="322"/>
      <c r="C99" s="322"/>
      <c r="D99" s="322"/>
      <c r="E99" s="322"/>
      <c r="F99" s="322"/>
      <c r="G99" s="322"/>
      <c r="H99" s="322"/>
    </row>
    <row r="100" spans="1:8" ht="15" customHeight="1">
      <c r="A100" s="199" t="str">
        <f aca="true" t="shared" si="8" ref="A100:H100">A7</f>
        <v>O.G</v>
      </c>
      <c r="B100" s="21" t="str">
        <f t="shared" si="8"/>
        <v>NOMBRE</v>
      </c>
      <c r="C100" s="199" t="str">
        <f t="shared" si="8"/>
        <v>PUESTO</v>
      </c>
      <c r="D100" s="199" t="str">
        <f t="shared" si="8"/>
        <v>SUELDO</v>
      </c>
      <c r="E100" s="199" t="str">
        <f t="shared" si="8"/>
        <v>RETENCION</v>
      </c>
      <c r="F100" s="199" t="str">
        <f t="shared" si="8"/>
        <v>S.E.</v>
      </c>
      <c r="G100" s="199" t="str">
        <f t="shared" si="8"/>
        <v>SUELDO NETO</v>
      </c>
      <c r="H100" s="199" t="str">
        <f t="shared" si="8"/>
        <v>FIRMA</v>
      </c>
    </row>
    <row r="101" spans="1:8" ht="40.5" customHeight="1" thickBot="1">
      <c r="A101" s="8">
        <v>113</v>
      </c>
      <c r="B101" s="9" t="s">
        <v>230</v>
      </c>
      <c r="C101" s="8" t="s">
        <v>69</v>
      </c>
      <c r="D101" s="10">
        <v>7300</v>
      </c>
      <c r="E101" s="88">
        <v>400</v>
      </c>
      <c r="F101" s="88"/>
      <c r="G101" s="10">
        <f>D101-E101+F101</f>
        <v>6900</v>
      </c>
      <c r="H101" s="35"/>
    </row>
    <row r="102" spans="1:8" ht="50.25" customHeight="1" thickBot="1">
      <c r="A102" s="8">
        <v>113</v>
      </c>
      <c r="B102" s="9" t="s">
        <v>50</v>
      </c>
      <c r="C102" s="8" t="s">
        <v>10</v>
      </c>
      <c r="D102" s="11">
        <v>3666</v>
      </c>
      <c r="E102" s="11"/>
      <c r="F102" s="11">
        <v>90</v>
      </c>
      <c r="G102" s="10">
        <f>D102-E102+F102</f>
        <v>3756</v>
      </c>
      <c r="H102" s="55"/>
    </row>
    <row r="103" spans="1:8" ht="40.5" customHeight="1" thickBot="1">
      <c r="A103" s="8">
        <v>113</v>
      </c>
      <c r="B103" s="9" t="s">
        <v>302</v>
      </c>
      <c r="C103" s="8" t="s">
        <v>10</v>
      </c>
      <c r="D103" s="12">
        <v>3307</v>
      </c>
      <c r="E103" s="12"/>
      <c r="F103" s="12">
        <v>90</v>
      </c>
      <c r="G103" s="12">
        <f>D103-E103+F103</f>
        <v>3397</v>
      </c>
      <c r="H103" s="55"/>
    </row>
    <row r="104" spans="1:8" ht="40.5" customHeight="1" thickTop="1">
      <c r="A104" s="201"/>
      <c r="B104" s="28"/>
      <c r="C104" s="33" t="s">
        <v>9</v>
      </c>
      <c r="D104" s="85">
        <f>SUM(D101:D103)</f>
        <v>14273</v>
      </c>
      <c r="E104" s="85">
        <f>SUM(E101:E103)</f>
        <v>400</v>
      </c>
      <c r="F104" s="85">
        <f>SUM(F101:F103)</f>
        <v>180</v>
      </c>
      <c r="G104" s="85">
        <f>SUM(G101:G103)</f>
        <v>14053</v>
      </c>
      <c r="H104" s="94"/>
    </row>
    <row r="105" spans="1:8" ht="15" customHeight="1">
      <c r="A105" s="321" t="s">
        <v>0</v>
      </c>
      <c r="B105" s="321"/>
      <c r="C105" s="321"/>
      <c r="D105" s="321"/>
      <c r="E105" s="321"/>
      <c r="F105" s="321"/>
      <c r="G105" s="321"/>
      <c r="H105" s="321"/>
    </row>
    <row r="106" spans="1:8" ht="15" customHeight="1">
      <c r="A106" s="201"/>
      <c r="B106" s="321" t="str">
        <f>B95</f>
        <v>ADMINISTRACIÓN 2012-2015</v>
      </c>
      <c r="C106" s="321"/>
      <c r="D106" s="321"/>
      <c r="E106" s="321"/>
      <c r="F106" s="321"/>
      <c r="G106" s="321"/>
      <c r="H106" s="321"/>
    </row>
    <row r="107" spans="1:8" ht="2.25" customHeight="1">
      <c r="A107" s="201"/>
      <c r="B107" s="86"/>
      <c r="C107" s="87"/>
      <c r="D107" s="198"/>
      <c r="E107" s="198"/>
      <c r="F107" s="198"/>
      <c r="G107" s="198"/>
      <c r="H107" s="198"/>
    </row>
    <row r="108" spans="1:8" ht="15" customHeight="1">
      <c r="A108" s="321" t="str">
        <f>A4</f>
        <v>NOMINA CORRESPONDIENTE A LA PRIMER  QUINCENA </v>
      </c>
      <c r="B108" s="321"/>
      <c r="C108" s="321"/>
      <c r="D108" s="321"/>
      <c r="E108" s="321"/>
      <c r="F108" s="321"/>
      <c r="G108" s="321"/>
      <c r="H108" s="321"/>
    </row>
    <row r="109" spans="1:8" ht="15" customHeight="1">
      <c r="A109" s="321" t="str">
        <f>A5</f>
        <v>DEL MES DE AGOSTO 2014.</v>
      </c>
      <c r="B109" s="321"/>
      <c r="C109" s="321"/>
      <c r="D109" s="321"/>
      <c r="E109" s="321"/>
      <c r="F109" s="321"/>
      <c r="G109" s="321"/>
      <c r="H109" s="321"/>
    </row>
    <row r="110" spans="1:8" ht="15" customHeight="1">
      <c r="A110" s="322" t="s">
        <v>70</v>
      </c>
      <c r="B110" s="322"/>
      <c r="C110" s="322"/>
      <c r="D110" s="322"/>
      <c r="E110" s="322"/>
      <c r="F110" s="322"/>
      <c r="G110" s="322"/>
      <c r="H110" s="322"/>
    </row>
    <row r="111" spans="1:8" ht="15" customHeight="1">
      <c r="A111" s="199" t="str">
        <f aca="true" t="shared" si="9" ref="A111:H111">A7</f>
        <v>O.G</v>
      </c>
      <c r="B111" s="21" t="str">
        <f t="shared" si="9"/>
        <v>NOMBRE</v>
      </c>
      <c r="C111" s="199" t="str">
        <f t="shared" si="9"/>
        <v>PUESTO</v>
      </c>
      <c r="D111" s="199" t="str">
        <f t="shared" si="9"/>
        <v>SUELDO</v>
      </c>
      <c r="E111" s="199" t="str">
        <f t="shared" si="9"/>
        <v>RETENCION</v>
      </c>
      <c r="F111" s="199" t="str">
        <f t="shared" si="9"/>
        <v>S.E.</v>
      </c>
      <c r="G111" s="29" t="str">
        <f t="shared" si="9"/>
        <v>SUELDO NETO</v>
      </c>
      <c r="H111" s="199" t="str">
        <f t="shared" si="9"/>
        <v>FIRMA</v>
      </c>
    </row>
    <row r="112" spans="1:8" ht="40.5" customHeight="1" thickBot="1">
      <c r="A112" s="8">
        <v>113</v>
      </c>
      <c r="B112" s="9" t="s">
        <v>231</v>
      </c>
      <c r="C112" s="8" t="s">
        <v>11</v>
      </c>
      <c r="D112" s="11">
        <v>7300</v>
      </c>
      <c r="E112" s="11">
        <v>400</v>
      </c>
      <c r="F112" s="11"/>
      <c r="G112" s="11">
        <f>D112-E112+F112</f>
        <v>6900</v>
      </c>
      <c r="H112" s="35"/>
    </row>
    <row r="113" spans="1:8" ht="40.5" customHeight="1" thickBot="1">
      <c r="A113" s="8">
        <v>113</v>
      </c>
      <c r="B113" s="9" t="s">
        <v>71</v>
      </c>
      <c r="C113" s="22" t="s">
        <v>72</v>
      </c>
      <c r="D113" s="11">
        <v>3379</v>
      </c>
      <c r="E113" s="11"/>
      <c r="F113" s="11">
        <v>90</v>
      </c>
      <c r="G113" s="11">
        <f>D113-E113+F113</f>
        <v>3469</v>
      </c>
      <c r="H113" s="35"/>
    </row>
    <row r="114" spans="1:8" ht="40.5" customHeight="1" thickBot="1">
      <c r="A114" s="8">
        <v>113</v>
      </c>
      <c r="B114" s="9" t="s">
        <v>73</v>
      </c>
      <c r="C114" s="22" t="s">
        <v>72</v>
      </c>
      <c r="D114" s="11">
        <v>4490</v>
      </c>
      <c r="E114" s="11">
        <v>167</v>
      </c>
      <c r="F114" s="11"/>
      <c r="G114" s="11">
        <f>D114-E114+F114</f>
        <v>4323</v>
      </c>
      <c r="H114" s="35"/>
    </row>
    <row r="115" spans="1:8" ht="40.5" customHeight="1" thickBot="1">
      <c r="A115" s="8">
        <v>113</v>
      </c>
      <c r="B115" s="9" t="s">
        <v>74</v>
      </c>
      <c r="C115" s="22" t="s">
        <v>72</v>
      </c>
      <c r="D115" s="11">
        <v>3132</v>
      </c>
      <c r="E115" s="11"/>
      <c r="F115" s="11">
        <v>90</v>
      </c>
      <c r="G115" s="11">
        <f>D115-E115+F115</f>
        <v>3222</v>
      </c>
      <c r="H115" s="35"/>
    </row>
    <row r="116" spans="1:8" ht="40.5" customHeight="1" thickBot="1">
      <c r="A116" s="8">
        <v>113</v>
      </c>
      <c r="B116" s="9" t="s">
        <v>75</v>
      </c>
      <c r="C116" s="22" t="s">
        <v>72</v>
      </c>
      <c r="D116" s="11">
        <v>3132</v>
      </c>
      <c r="E116" s="10"/>
      <c r="F116" s="11">
        <v>90</v>
      </c>
      <c r="G116" s="11">
        <f>D116-E116+F116</f>
        <v>3222</v>
      </c>
      <c r="H116" s="35"/>
    </row>
    <row r="117" spans="1:8" ht="43.5" customHeight="1" thickBot="1">
      <c r="A117" s="8">
        <v>113</v>
      </c>
      <c r="B117" s="9" t="s">
        <v>77</v>
      </c>
      <c r="C117" s="22" t="s">
        <v>72</v>
      </c>
      <c r="D117" s="12">
        <v>3379</v>
      </c>
      <c r="E117" s="12"/>
      <c r="F117" s="12">
        <v>90</v>
      </c>
      <c r="G117" s="12">
        <f>D117-E117+F117</f>
        <v>3469</v>
      </c>
      <c r="H117" s="95"/>
    </row>
    <row r="118" spans="1:8" ht="40.5" customHeight="1" thickTop="1">
      <c r="A118" s="201"/>
      <c r="B118" s="28"/>
      <c r="C118" s="33" t="s">
        <v>9</v>
      </c>
      <c r="D118" s="85">
        <f>SUM(D112:D117)</f>
        <v>24812</v>
      </c>
      <c r="E118" s="85">
        <f>SUM(E112:E117)</f>
        <v>567</v>
      </c>
      <c r="F118" s="85">
        <f>SUM(F112:F117)</f>
        <v>360</v>
      </c>
      <c r="G118" s="85">
        <f>SUM(G112:G117)</f>
        <v>24605</v>
      </c>
      <c r="H118" s="96"/>
    </row>
    <row r="119" spans="1:8" ht="15" customHeight="1">
      <c r="A119" s="321" t="s">
        <v>0</v>
      </c>
      <c r="B119" s="321"/>
      <c r="C119" s="321"/>
      <c r="D119" s="321"/>
      <c r="E119" s="321"/>
      <c r="F119" s="321"/>
      <c r="G119" s="321"/>
      <c r="H119" s="321"/>
    </row>
    <row r="120" spans="1:8" ht="15" customHeight="1">
      <c r="A120" s="201"/>
      <c r="B120" s="321" t="str">
        <f>B106</f>
        <v>ADMINISTRACIÓN 2012-2015</v>
      </c>
      <c r="C120" s="321"/>
      <c r="D120" s="321"/>
      <c r="E120" s="321"/>
      <c r="F120" s="321"/>
      <c r="G120" s="321"/>
      <c r="H120" s="321"/>
    </row>
    <row r="121" spans="1:8" ht="2.25" customHeight="1">
      <c r="A121" s="201"/>
      <c r="B121" s="86"/>
      <c r="C121" s="87"/>
      <c r="D121" s="198"/>
      <c r="E121" s="198"/>
      <c r="F121" s="198"/>
      <c r="G121" s="198"/>
      <c r="H121" s="198"/>
    </row>
    <row r="122" spans="1:8" ht="15" customHeight="1">
      <c r="A122" s="321" t="str">
        <f>A4</f>
        <v>NOMINA CORRESPONDIENTE A LA PRIMER  QUINCENA </v>
      </c>
      <c r="B122" s="321"/>
      <c r="C122" s="321"/>
      <c r="D122" s="321"/>
      <c r="E122" s="321"/>
      <c r="F122" s="321"/>
      <c r="G122" s="321"/>
      <c r="H122" s="321"/>
    </row>
    <row r="123" spans="1:8" ht="15" customHeight="1">
      <c r="A123" s="321" t="str">
        <f>A5</f>
        <v>DEL MES DE AGOSTO 2014.</v>
      </c>
      <c r="B123" s="321"/>
      <c r="C123" s="321"/>
      <c r="D123" s="321"/>
      <c r="E123" s="321"/>
      <c r="F123" s="321"/>
      <c r="G123" s="321"/>
      <c r="H123" s="321"/>
    </row>
    <row r="124" spans="1:8" ht="15" customHeight="1">
      <c r="A124" s="322" t="s">
        <v>78</v>
      </c>
      <c r="B124" s="322"/>
      <c r="C124" s="322"/>
      <c r="D124" s="322"/>
      <c r="E124" s="322"/>
      <c r="F124" s="322"/>
      <c r="G124" s="322"/>
      <c r="H124" s="322"/>
    </row>
    <row r="125" spans="1:8" ht="15" customHeight="1">
      <c r="A125" s="200" t="str">
        <f aca="true" t="shared" si="10" ref="A125:H125">A7</f>
        <v>O.G</v>
      </c>
      <c r="B125" s="200" t="str">
        <f t="shared" si="10"/>
        <v>NOMBRE</v>
      </c>
      <c r="C125" s="200" t="str">
        <f t="shared" si="10"/>
        <v>PUESTO</v>
      </c>
      <c r="D125" s="200" t="str">
        <f t="shared" si="10"/>
        <v>SUELDO</v>
      </c>
      <c r="E125" s="200" t="str">
        <f t="shared" si="10"/>
        <v>RETENCION</v>
      </c>
      <c r="F125" s="200" t="str">
        <f t="shared" si="10"/>
        <v>S.E.</v>
      </c>
      <c r="G125" s="200" t="str">
        <f t="shared" si="10"/>
        <v>SUELDO NETO</v>
      </c>
      <c r="H125" s="200" t="str">
        <f t="shared" si="10"/>
        <v>FIRMA</v>
      </c>
    </row>
    <row r="126" spans="1:8" ht="40.5" customHeight="1" thickBot="1">
      <c r="A126" s="8">
        <v>113</v>
      </c>
      <c r="B126" s="9" t="s">
        <v>232</v>
      </c>
      <c r="C126" s="8" t="s">
        <v>79</v>
      </c>
      <c r="D126" s="11">
        <v>13160</v>
      </c>
      <c r="E126" s="11">
        <v>906</v>
      </c>
      <c r="F126" s="11"/>
      <c r="G126" s="11">
        <f>D126-E126+F126</f>
        <v>12254</v>
      </c>
      <c r="H126" s="35"/>
    </row>
    <row r="127" spans="1:8" ht="15" customHeight="1">
      <c r="A127" s="324" t="s">
        <v>80</v>
      </c>
      <c r="B127" s="324"/>
      <c r="C127" s="324"/>
      <c r="D127" s="324"/>
      <c r="E127" s="324"/>
      <c r="F127" s="324"/>
      <c r="G127" s="324"/>
      <c r="H127" s="324"/>
    </row>
    <row r="128" spans="1:8" ht="15" customHeight="1">
      <c r="A128" s="200" t="str">
        <f aca="true" t="shared" si="11" ref="A128:H128">A7</f>
        <v>O.G</v>
      </c>
      <c r="B128" s="200" t="str">
        <f t="shared" si="11"/>
        <v>NOMBRE</v>
      </c>
      <c r="C128" s="200" t="str">
        <f t="shared" si="11"/>
        <v>PUESTO</v>
      </c>
      <c r="D128" s="200" t="str">
        <f t="shared" si="11"/>
        <v>SUELDO</v>
      </c>
      <c r="E128" s="200" t="str">
        <f t="shared" si="11"/>
        <v>RETENCION</v>
      </c>
      <c r="F128" s="200" t="str">
        <f t="shared" si="11"/>
        <v>S.E.</v>
      </c>
      <c r="G128" s="200" t="str">
        <f t="shared" si="11"/>
        <v>SUELDO NETO</v>
      </c>
      <c r="H128" s="200" t="str">
        <f t="shared" si="11"/>
        <v>FIRMA</v>
      </c>
    </row>
    <row r="129" spans="1:8" ht="40.5" customHeight="1" thickBot="1">
      <c r="A129" s="8">
        <v>113</v>
      </c>
      <c r="B129" s="9" t="s">
        <v>81</v>
      </c>
      <c r="C129" s="22" t="s">
        <v>82</v>
      </c>
      <c r="D129" s="11">
        <v>4840</v>
      </c>
      <c r="E129" s="11">
        <v>200</v>
      </c>
      <c r="F129" s="11"/>
      <c r="G129" s="11">
        <f>D129-E129+F129</f>
        <v>4640</v>
      </c>
      <c r="H129" s="35"/>
    </row>
    <row r="130" spans="1:8" ht="40.5" customHeight="1" thickBot="1">
      <c r="A130" s="8">
        <v>113</v>
      </c>
      <c r="B130" s="9" t="s">
        <v>83</v>
      </c>
      <c r="C130" s="22" t="s">
        <v>72</v>
      </c>
      <c r="D130" s="11">
        <v>2840</v>
      </c>
      <c r="E130" s="11"/>
      <c r="F130" s="11">
        <v>111</v>
      </c>
      <c r="G130" s="11">
        <f>D130-E130+F130</f>
        <v>2951</v>
      </c>
      <c r="H130" s="35"/>
    </row>
    <row r="131" spans="1:8" ht="40.5" customHeight="1" thickBot="1">
      <c r="A131" s="8">
        <v>113</v>
      </c>
      <c r="B131" s="9" t="s">
        <v>343</v>
      </c>
      <c r="C131" s="22" t="s">
        <v>344</v>
      </c>
      <c r="D131" s="11">
        <v>3234</v>
      </c>
      <c r="E131" s="11"/>
      <c r="F131" s="11">
        <v>90</v>
      </c>
      <c r="G131" s="11">
        <f>D131-E131+F131</f>
        <v>3324</v>
      </c>
      <c r="H131" s="35"/>
    </row>
    <row r="132" spans="1:8" ht="40.5" customHeight="1" thickBot="1">
      <c r="A132" s="8">
        <v>113</v>
      </c>
      <c r="B132" s="9" t="s">
        <v>84</v>
      </c>
      <c r="C132" s="22" t="s">
        <v>85</v>
      </c>
      <c r="D132" s="11">
        <v>4840</v>
      </c>
      <c r="E132" s="11">
        <v>200</v>
      </c>
      <c r="F132" s="11"/>
      <c r="G132" s="11">
        <f>D132-E132+F132</f>
        <v>4640</v>
      </c>
      <c r="H132" s="35"/>
    </row>
    <row r="133" spans="1:8" ht="40.5" customHeight="1" thickBot="1">
      <c r="A133" s="305">
        <v>113</v>
      </c>
      <c r="B133" s="235" t="s">
        <v>290</v>
      </c>
      <c r="C133" s="242" t="s">
        <v>347</v>
      </c>
      <c r="D133" s="309">
        <v>4220</v>
      </c>
      <c r="E133" s="309">
        <v>167</v>
      </c>
      <c r="F133" s="309"/>
      <c r="G133" s="11">
        <f>D133-E133+F133</f>
        <v>4053</v>
      </c>
      <c r="H133" s="310"/>
    </row>
    <row r="134" spans="1:8" ht="40.5" customHeight="1" thickBot="1">
      <c r="A134" s="8">
        <v>113</v>
      </c>
      <c r="B134" s="9" t="s">
        <v>359</v>
      </c>
      <c r="C134" s="22" t="s">
        <v>12</v>
      </c>
      <c r="D134" s="11">
        <v>2824</v>
      </c>
      <c r="E134" s="11"/>
      <c r="F134" s="11">
        <v>111</v>
      </c>
      <c r="G134" s="11">
        <f>D134-E134+F134</f>
        <v>2935</v>
      </c>
      <c r="H134" s="23"/>
    </row>
    <row r="135" spans="1:8" ht="15" customHeight="1">
      <c r="A135" s="322" t="s">
        <v>86</v>
      </c>
      <c r="B135" s="322"/>
      <c r="C135" s="322"/>
      <c r="D135" s="322"/>
      <c r="E135" s="322"/>
      <c r="F135" s="322"/>
      <c r="G135" s="322"/>
      <c r="H135" s="322"/>
    </row>
    <row r="136" spans="1:8" ht="15" customHeight="1">
      <c r="A136" s="199" t="str">
        <f aca="true" t="shared" si="12" ref="A136:H136">A7</f>
        <v>O.G</v>
      </c>
      <c r="B136" s="199" t="str">
        <f t="shared" si="12"/>
        <v>NOMBRE</v>
      </c>
      <c r="C136" s="199" t="str">
        <f t="shared" si="12"/>
        <v>PUESTO</v>
      </c>
      <c r="D136" s="199" t="str">
        <f t="shared" si="12"/>
        <v>SUELDO</v>
      </c>
      <c r="E136" s="199" t="str">
        <f t="shared" si="12"/>
        <v>RETENCION</v>
      </c>
      <c r="F136" s="199" t="str">
        <f t="shared" si="12"/>
        <v>S.E.</v>
      </c>
      <c r="G136" s="199" t="str">
        <f t="shared" si="12"/>
        <v>SUELDO NETO</v>
      </c>
      <c r="H136" s="199" t="str">
        <f t="shared" si="12"/>
        <v>FIRMA</v>
      </c>
    </row>
    <row r="137" spans="1:8" ht="40.5" customHeight="1" thickBot="1">
      <c r="A137" s="8">
        <v>113</v>
      </c>
      <c r="B137" s="9" t="s">
        <v>87</v>
      </c>
      <c r="C137" s="22" t="s">
        <v>88</v>
      </c>
      <c r="D137" s="11">
        <v>3518</v>
      </c>
      <c r="E137" s="10"/>
      <c r="F137" s="10">
        <v>90</v>
      </c>
      <c r="G137" s="10">
        <f>D137-E137+F137</f>
        <v>3608</v>
      </c>
      <c r="H137" s="35"/>
    </row>
    <row r="138" spans="1:8" ht="40.5" customHeight="1" thickBot="1">
      <c r="A138" s="8">
        <v>113</v>
      </c>
      <c r="B138" s="9" t="s">
        <v>323</v>
      </c>
      <c r="C138" s="22" t="s">
        <v>88</v>
      </c>
      <c r="D138" s="10">
        <v>3518</v>
      </c>
      <c r="E138" s="10"/>
      <c r="F138" s="10">
        <v>90</v>
      </c>
      <c r="G138" s="10">
        <f>D138-E138+F138</f>
        <v>3608</v>
      </c>
      <c r="H138" s="35"/>
    </row>
    <row r="139" spans="1:8" ht="40.5" customHeight="1" thickBot="1">
      <c r="A139" s="8">
        <v>113</v>
      </c>
      <c r="B139" s="9" t="s">
        <v>318</v>
      </c>
      <c r="C139" s="22" t="s">
        <v>325</v>
      </c>
      <c r="D139" s="12">
        <v>1593</v>
      </c>
      <c r="E139" s="12"/>
      <c r="F139" s="12">
        <v>167</v>
      </c>
      <c r="G139" s="12">
        <f>D139-E139+F139</f>
        <v>1760</v>
      </c>
      <c r="H139" s="35"/>
    </row>
    <row r="140" spans="1:8" ht="40.5" customHeight="1" thickTop="1">
      <c r="A140" s="201"/>
      <c r="B140" s="28"/>
      <c r="C140" s="33" t="s">
        <v>9</v>
      </c>
      <c r="D140" s="85">
        <f>SUM(D126:D139)</f>
        <v>44587</v>
      </c>
      <c r="E140" s="85">
        <f>SUM(E126:E139)</f>
        <v>1473</v>
      </c>
      <c r="F140" s="85">
        <f>SUM(F126:F139)</f>
        <v>659</v>
      </c>
      <c r="G140" s="85">
        <f>SUM(G126:G139)</f>
        <v>43773</v>
      </c>
      <c r="H140" s="96"/>
    </row>
    <row r="141" spans="1:8" ht="15" customHeight="1">
      <c r="A141" s="321" t="s">
        <v>0</v>
      </c>
      <c r="B141" s="321"/>
      <c r="C141" s="321"/>
      <c r="D141" s="321"/>
      <c r="E141" s="321"/>
      <c r="F141" s="321"/>
      <c r="G141" s="321"/>
      <c r="H141" s="321"/>
    </row>
    <row r="142" spans="1:8" ht="15" customHeight="1">
      <c r="A142" s="201"/>
      <c r="B142" s="321" t="str">
        <f>B120</f>
        <v>ADMINISTRACIÓN 2012-2015</v>
      </c>
      <c r="C142" s="321"/>
      <c r="D142" s="321"/>
      <c r="E142" s="321"/>
      <c r="F142" s="321"/>
      <c r="G142" s="321"/>
      <c r="H142" s="321"/>
    </row>
    <row r="143" spans="1:8" ht="2.25" customHeight="1">
      <c r="A143" s="201"/>
      <c r="B143" s="86"/>
      <c r="C143" s="87"/>
      <c r="D143" s="198"/>
      <c r="E143" s="198"/>
      <c r="F143" s="198"/>
      <c r="G143" s="198"/>
      <c r="H143" s="198"/>
    </row>
    <row r="144" spans="1:8" ht="15" customHeight="1">
      <c r="A144" s="321" t="str">
        <f>A4</f>
        <v>NOMINA CORRESPONDIENTE A LA PRIMER  QUINCENA </v>
      </c>
      <c r="B144" s="321"/>
      <c r="C144" s="321"/>
      <c r="D144" s="321"/>
      <c r="E144" s="321"/>
      <c r="F144" s="321"/>
      <c r="G144" s="321"/>
      <c r="H144" s="321"/>
    </row>
    <row r="145" spans="1:8" ht="15" customHeight="1">
      <c r="A145" s="321" t="str">
        <f>A5</f>
        <v>DEL MES DE AGOSTO 2014.</v>
      </c>
      <c r="B145" s="321"/>
      <c r="C145" s="321"/>
      <c r="D145" s="321"/>
      <c r="E145" s="321"/>
      <c r="F145" s="321"/>
      <c r="G145" s="321"/>
      <c r="H145" s="321"/>
    </row>
    <row r="146" spans="1:8" ht="15" customHeight="1">
      <c r="A146" s="322" t="s">
        <v>89</v>
      </c>
      <c r="B146" s="322"/>
      <c r="C146" s="322"/>
      <c r="D146" s="322"/>
      <c r="E146" s="322"/>
      <c r="F146" s="322"/>
      <c r="G146" s="322"/>
      <c r="H146" s="322"/>
    </row>
    <row r="147" spans="1:8" ht="15" customHeight="1">
      <c r="A147" s="199" t="str">
        <f aca="true" t="shared" si="13" ref="A147:H147">A7</f>
        <v>O.G</v>
      </c>
      <c r="B147" s="21" t="str">
        <f t="shared" si="13"/>
        <v>NOMBRE</v>
      </c>
      <c r="C147" s="199" t="str">
        <f t="shared" si="13"/>
        <v>PUESTO</v>
      </c>
      <c r="D147" s="199" t="str">
        <f t="shared" si="13"/>
        <v>SUELDO</v>
      </c>
      <c r="E147" s="199" t="str">
        <f t="shared" si="13"/>
        <v>RETENCION</v>
      </c>
      <c r="F147" s="199" t="str">
        <f t="shared" si="13"/>
        <v>S.E.</v>
      </c>
      <c r="G147" s="29" t="str">
        <f t="shared" si="13"/>
        <v>SUELDO NETO</v>
      </c>
      <c r="H147" s="199" t="str">
        <f t="shared" si="13"/>
        <v>FIRMA</v>
      </c>
    </row>
    <row r="148" spans="1:8" ht="48" customHeight="1" thickBot="1">
      <c r="A148" s="30">
        <v>113</v>
      </c>
      <c r="B148" s="31" t="s">
        <v>233</v>
      </c>
      <c r="C148" s="30" t="s">
        <v>11</v>
      </c>
      <c r="D148" s="11">
        <v>5900</v>
      </c>
      <c r="E148" s="10">
        <v>335</v>
      </c>
      <c r="F148" s="199"/>
      <c r="G148" s="10">
        <f>D148-E148+F148</f>
        <v>5565</v>
      </c>
      <c r="H148" s="25"/>
    </row>
    <row r="149" spans="1:8" ht="40.5" customHeight="1" thickBot="1">
      <c r="A149" s="8">
        <v>113</v>
      </c>
      <c r="B149" s="28" t="s">
        <v>90</v>
      </c>
      <c r="C149" s="8" t="s">
        <v>91</v>
      </c>
      <c r="D149" s="11">
        <v>4610</v>
      </c>
      <c r="E149" s="10">
        <v>200</v>
      </c>
      <c r="F149" s="10"/>
      <c r="G149" s="10">
        <f>D149-E149+F149</f>
        <v>4410</v>
      </c>
      <c r="H149" s="35"/>
    </row>
    <row r="150" spans="1:8" ht="40.5" customHeight="1" thickBot="1">
      <c r="A150" s="8">
        <v>113</v>
      </c>
      <c r="B150" s="28" t="s">
        <v>92</v>
      </c>
      <c r="C150" s="8" t="s">
        <v>91</v>
      </c>
      <c r="D150" s="12">
        <v>4476</v>
      </c>
      <c r="E150" s="12">
        <v>167</v>
      </c>
      <c r="F150" s="12"/>
      <c r="G150" s="12">
        <f>D150-E150+F150</f>
        <v>4309</v>
      </c>
      <c r="H150" s="35"/>
    </row>
    <row r="151" spans="1:8" ht="40.5" customHeight="1" thickTop="1">
      <c r="A151" s="201"/>
      <c r="B151" s="28"/>
      <c r="C151" s="33" t="s">
        <v>9</v>
      </c>
      <c r="D151" s="85">
        <f>SUM(D148:D150)</f>
        <v>14986</v>
      </c>
      <c r="E151" s="85">
        <f>SUM(E148:E150)</f>
        <v>702</v>
      </c>
      <c r="F151" s="85">
        <f>SUM(F148:F150)</f>
        <v>0</v>
      </c>
      <c r="G151" s="85">
        <f>SUM(G148:G150)</f>
        <v>14284</v>
      </c>
      <c r="H151" s="97"/>
    </row>
    <row r="152" spans="1:8" ht="15" customHeight="1">
      <c r="A152" s="321" t="s">
        <v>0</v>
      </c>
      <c r="B152" s="321"/>
      <c r="C152" s="321"/>
      <c r="D152" s="321"/>
      <c r="E152" s="321"/>
      <c r="F152" s="321"/>
      <c r="G152" s="321"/>
      <c r="H152" s="321"/>
    </row>
    <row r="153" spans="1:8" ht="15" customHeight="1">
      <c r="A153" s="201"/>
      <c r="B153" s="321" t="str">
        <f>B120</f>
        <v>ADMINISTRACIÓN 2012-2015</v>
      </c>
      <c r="C153" s="321"/>
      <c r="D153" s="321"/>
      <c r="E153" s="321"/>
      <c r="F153" s="321"/>
      <c r="G153" s="321"/>
      <c r="H153" s="321"/>
    </row>
    <row r="154" spans="1:8" ht="2.25" customHeight="1">
      <c r="A154" s="201"/>
      <c r="B154" s="86"/>
      <c r="C154" s="87"/>
      <c r="D154" s="198"/>
      <c r="E154" s="198"/>
      <c r="F154" s="198"/>
      <c r="G154" s="198"/>
      <c r="H154" s="198"/>
    </row>
    <row r="155" spans="1:8" ht="15" customHeight="1">
      <c r="A155" s="321" t="str">
        <f>A4</f>
        <v>NOMINA CORRESPONDIENTE A LA PRIMER  QUINCENA </v>
      </c>
      <c r="B155" s="321"/>
      <c r="C155" s="321"/>
      <c r="D155" s="321"/>
      <c r="E155" s="321"/>
      <c r="F155" s="321"/>
      <c r="G155" s="321"/>
      <c r="H155" s="321"/>
    </row>
    <row r="156" spans="1:8" ht="15" customHeight="1">
      <c r="A156" s="321" t="str">
        <f>A5</f>
        <v>DEL MES DE AGOSTO 2014.</v>
      </c>
      <c r="B156" s="321"/>
      <c r="C156" s="321"/>
      <c r="D156" s="321"/>
      <c r="E156" s="321"/>
      <c r="F156" s="321"/>
      <c r="G156" s="321"/>
      <c r="H156" s="321"/>
    </row>
    <row r="157" spans="1:8" ht="15" customHeight="1">
      <c r="A157" s="324" t="s">
        <v>93</v>
      </c>
      <c r="B157" s="324"/>
      <c r="C157" s="324"/>
      <c r="D157" s="324"/>
      <c r="E157" s="324"/>
      <c r="F157" s="324"/>
      <c r="G157" s="324"/>
      <c r="H157" s="324"/>
    </row>
    <row r="158" spans="1:8" ht="15" customHeight="1">
      <c r="A158" s="200" t="str">
        <f aca="true" t="shared" si="14" ref="A158:H158">A7</f>
        <v>O.G</v>
      </c>
      <c r="B158" s="41" t="str">
        <f t="shared" si="14"/>
        <v>NOMBRE</v>
      </c>
      <c r="C158" s="200" t="str">
        <f t="shared" si="14"/>
        <v>PUESTO</v>
      </c>
      <c r="D158" s="200" t="str">
        <f t="shared" si="14"/>
        <v>SUELDO</v>
      </c>
      <c r="E158" s="200" t="str">
        <f t="shared" si="14"/>
        <v>RETENCION</v>
      </c>
      <c r="F158" s="200" t="str">
        <f t="shared" si="14"/>
        <v>S.E.</v>
      </c>
      <c r="G158" s="200" t="str">
        <f t="shared" si="14"/>
        <v>SUELDO NETO</v>
      </c>
      <c r="H158" s="200" t="str">
        <f t="shared" si="14"/>
        <v>FIRMA</v>
      </c>
    </row>
    <row r="159" spans="1:8" ht="40.5" customHeight="1" thickBot="1">
      <c r="A159" s="8">
        <v>113</v>
      </c>
      <c r="B159" s="9" t="s">
        <v>234</v>
      </c>
      <c r="C159" s="22" t="s">
        <v>11</v>
      </c>
      <c r="D159" s="10">
        <v>7300</v>
      </c>
      <c r="E159" s="10">
        <v>400</v>
      </c>
      <c r="F159" s="10"/>
      <c r="G159" s="10">
        <f>D159-E159+F159</f>
        <v>6900</v>
      </c>
      <c r="H159" s="35"/>
    </row>
    <row r="160" spans="1:8" ht="45" customHeight="1" thickBot="1">
      <c r="A160" s="8">
        <v>113</v>
      </c>
      <c r="B160" s="9" t="s">
        <v>283</v>
      </c>
      <c r="C160" s="8" t="s">
        <v>10</v>
      </c>
      <c r="D160" s="12">
        <v>2800</v>
      </c>
      <c r="E160" s="12"/>
      <c r="F160" s="12">
        <v>111</v>
      </c>
      <c r="G160" s="12">
        <f>D160-E160+F160</f>
        <v>2911</v>
      </c>
      <c r="H160" s="23"/>
    </row>
    <row r="161" spans="1:8" ht="40.5" customHeight="1" thickTop="1">
      <c r="A161" s="201"/>
      <c r="B161" s="28"/>
      <c r="C161" s="33" t="s">
        <v>9</v>
      </c>
      <c r="D161" s="85">
        <f>SUM(D159:D160)</f>
        <v>10100</v>
      </c>
      <c r="E161" s="85">
        <f>SUM(E159:E160)</f>
        <v>400</v>
      </c>
      <c r="F161" s="85">
        <f>SUM(F159:F160)</f>
        <v>111</v>
      </c>
      <c r="G161" s="85">
        <f>SUM(G159:G160)</f>
        <v>9811</v>
      </c>
      <c r="H161" s="26"/>
    </row>
    <row r="162" spans="1:8" ht="15" customHeight="1">
      <c r="A162" s="321" t="s">
        <v>0</v>
      </c>
      <c r="B162" s="321"/>
      <c r="C162" s="321"/>
      <c r="D162" s="321"/>
      <c r="E162" s="321"/>
      <c r="F162" s="321"/>
      <c r="G162" s="321"/>
      <c r="H162" s="321"/>
    </row>
    <row r="163" spans="1:8" ht="15" customHeight="1">
      <c r="A163" s="201"/>
      <c r="B163" s="321" t="str">
        <f>B153</f>
        <v>ADMINISTRACIÓN 2012-2015</v>
      </c>
      <c r="C163" s="321"/>
      <c r="D163" s="321"/>
      <c r="E163" s="321"/>
      <c r="F163" s="321"/>
      <c r="G163" s="321"/>
      <c r="H163" s="321"/>
    </row>
    <row r="164" spans="1:8" ht="2.25" customHeight="1">
      <c r="A164" s="201"/>
      <c r="B164" s="86"/>
      <c r="C164" s="87"/>
      <c r="D164" s="198"/>
      <c r="E164" s="198"/>
      <c r="F164" s="198"/>
      <c r="G164" s="198"/>
      <c r="H164" s="198"/>
    </row>
    <row r="165" spans="1:8" ht="15" customHeight="1">
      <c r="A165" s="321" t="str">
        <f>A4</f>
        <v>NOMINA CORRESPONDIENTE A LA PRIMER  QUINCENA </v>
      </c>
      <c r="B165" s="321"/>
      <c r="C165" s="321"/>
      <c r="D165" s="321"/>
      <c r="E165" s="321"/>
      <c r="F165" s="321"/>
      <c r="G165" s="321"/>
      <c r="H165" s="321"/>
    </row>
    <row r="166" spans="1:8" ht="15" customHeight="1">
      <c r="A166" s="321" t="str">
        <f>A5</f>
        <v>DEL MES DE AGOSTO 2014.</v>
      </c>
      <c r="B166" s="321"/>
      <c r="C166" s="321"/>
      <c r="D166" s="321"/>
      <c r="E166" s="321"/>
      <c r="F166" s="321"/>
      <c r="G166" s="321"/>
      <c r="H166" s="321"/>
    </row>
    <row r="167" spans="1:8" ht="15" customHeight="1">
      <c r="A167" s="322" t="s">
        <v>94</v>
      </c>
      <c r="B167" s="322"/>
      <c r="C167" s="322"/>
      <c r="D167" s="322"/>
      <c r="E167" s="322"/>
      <c r="F167" s="322"/>
      <c r="G167" s="322"/>
      <c r="H167" s="322"/>
    </row>
    <row r="168" spans="1:8" ht="15" customHeight="1">
      <c r="A168" s="199" t="str">
        <f aca="true" t="shared" si="15" ref="A168:H168">A7</f>
        <v>O.G</v>
      </c>
      <c r="B168" s="199" t="str">
        <f t="shared" si="15"/>
        <v>NOMBRE</v>
      </c>
      <c r="C168" s="199" t="str">
        <f t="shared" si="15"/>
        <v>PUESTO</v>
      </c>
      <c r="D168" s="199" t="str">
        <f t="shared" si="15"/>
        <v>SUELDO</v>
      </c>
      <c r="E168" s="199" t="str">
        <f t="shared" si="15"/>
        <v>RETENCION</v>
      </c>
      <c r="F168" s="199" t="str">
        <f t="shared" si="15"/>
        <v>S.E.</v>
      </c>
      <c r="G168" s="199" t="str">
        <f t="shared" si="15"/>
        <v>SUELDO NETO</v>
      </c>
      <c r="H168" s="199" t="str">
        <f t="shared" si="15"/>
        <v>FIRMA</v>
      </c>
    </row>
    <row r="169" spans="1:8" ht="40.5" customHeight="1" thickBot="1">
      <c r="A169" s="8">
        <v>113</v>
      </c>
      <c r="B169" s="9" t="s">
        <v>235</v>
      </c>
      <c r="C169" s="22" t="s">
        <v>95</v>
      </c>
      <c r="D169" s="10">
        <v>7300</v>
      </c>
      <c r="E169" s="10">
        <v>400</v>
      </c>
      <c r="F169" s="10"/>
      <c r="G169" s="10">
        <f>D169-E169+F169</f>
        <v>6900</v>
      </c>
      <c r="H169" s="35"/>
    </row>
    <row r="170" spans="1:8" ht="40.5" customHeight="1" thickBot="1">
      <c r="A170" s="8">
        <v>113</v>
      </c>
      <c r="B170" s="9" t="s">
        <v>256</v>
      </c>
      <c r="C170" s="22" t="s">
        <v>12</v>
      </c>
      <c r="D170" s="10">
        <v>4730</v>
      </c>
      <c r="E170" s="10">
        <v>200</v>
      </c>
      <c r="F170" s="10"/>
      <c r="G170" s="10">
        <f>D170-E170+F170</f>
        <v>4530</v>
      </c>
      <c r="H170" s="35"/>
    </row>
    <row r="171" spans="1:8" ht="40.5" customHeight="1" thickBot="1">
      <c r="A171" s="8">
        <v>113</v>
      </c>
      <c r="B171" s="9" t="s">
        <v>328</v>
      </c>
      <c r="C171" s="22" t="s">
        <v>12</v>
      </c>
      <c r="D171" s="10">
        <v>4150</v>
      </c>
      <c r="E171" s="10">
        <v>167</v>
      </c>
      <c r="F171" s="10"/>
      <c r="G171" s="10">
        <f>D171-E171+F171</f>
        <v>3983</v>
      </c>
      <c r="H171" s="35"/>
    </row>
    <row r="172" spans="1:8" ht="40.5" customHeight="1" thickBot="1">
      <c r="A172" s="8">
        <v>113</v>
      </c>
      <c r="B172" s="9" t="s">
        <v>364</v>
      </c>
      <c r="C172" s="22" t="s">
        <v>12</v>
      </c>
      <c r="D172" s="10">
        <v>3475</v>
      </c>
      <c r="E172" s="10"/>
      <c r="F172" s="10">
        <v>90</v>
      </c>
      <c r="G172" s="10">
        <f>D172-E172+F172</f>
        <v>3565</v>
      </c>
      <c r="H172" s="35"/>
    </row>
    <row r="173" spans="1:8" ht="40.5" customHeight="1" thickBot="1">
      <c r="A173" s="8">
        <v>113</v>
      </c>
      <c r="B173" s="9" t="s">
        <v>96</v>
      </c>
      <c r="C173" s="22" t="s">
        <v>10</v>
      </c>
      <c r="D173" s="12">
        <v>3475</v>
      </c>
      <c r="E173" s="12"/>
      <c r="F173" s="12">
        <v>90</v>
      </c>
      <c r="G173" s="12">
        <f>D173-E173+F173</f>
        <v>3565</v>
      </c>
      <c r="H173" s="35"/>
    </row>
    <row r="174" spans="1:8" ht="40.5" customHeight="1" thickTop="1">
      <c r="A174" s="201"/>
      <c r="B174" s="28"/>
      <c r="C174" s="33" t="s">
        <v>9</v>
      </c>
      <c r="D174" s="85">
        <f>SUM(D169:D173)</f>
        <v>23130</v>
      </c>
      <c r="E174" s="85">
        <f>SUM(E169:E173)</f>
        <v>767</v>
      </c>
      <c r="F174" s="85">
        <f>SUM(F169:F173)</f>
        <v>180</v>
      </c>
      <c r="G174" s="85">
        <f>SUM(G169:G173)</f>
        <v>22543</v>
      </c>
      <c r="H174" s="26"/>
    </row>
    <row r="175" spans="1:8" ht="15" customHeight="1">
      <c r="A175" s="321" t="s">
        <v>0</v>
      </c>
      <c r="B175" s="321"/>
      <c r="C175" s="321"/>
      <c r="D175" s="321"/>
      <c r="E175" s="321"/>
      <c r="F175" s="321"/>
      <c r="G175" s="321"/>
      <c r="H175" s="321"/>
    </row>
    <row r="176" spans="1:8" ht="15" customHeight="1">
      <c r="A176" s="201"/>
      <c r="B176" s="321" t="str">
        <f>B163</f>
        <v>ADMINISTRACIÓN 2012-2015</v>
      </c>
      <c r="C176" s="321"/>
      <c r="D176" s="321"/>
      <c r="E176" s="321"/>
      <c r="F176" s="321"/>
      <c r="G176" s="321"/>
      <c r="H176" s="321"/>
    </row>
    <row r="177" spans="1:8" ht="2.25" customHeight="1">
      <c r="A177" s="201"/>
      <c r="B177" s="86"/>
      <c r="C177" s="87"/>
      <c r="D177" s="198"/>
      <c r="E177" s="198"/>
      <c r="F177" s="198"/>
      <c r="G177" s="198"/>
      <c r="H177" s="198"/>
    </row>
    <row r="178" spans="1:8" ht="15" customHeight="1">
      <c r="A178" s="321" t="str">
        <f>A4</f>
        <v>NOMINA CORRESPONDIENTE A LA PRIMER  QUINCENA </v>
      </c>
      <c r="B178" s="321"/>
      <c r="C178" s="321"/>
      <c r="D178" s="321"/>
      <c r="E178" s="321"/>
      <c r="F178" s="321"/>
      <c r="G178" s="321"/>
      <c r="H178" s="321"/>
    </row>
    <row r="179" spans="1:8" ht="15" customHeight="1">
      <c r="A179" s="321" t="str">
        <f>A5</f>
        <v>DEL MES DE AGOSTO 2014.</v>
      </c>
      <c r="B179" s="321"/>
      <c r="C179" s="321"/>
      <c r="D179" s="321"/>
      <c r="E179" s="321"/>
      <c r="F179" s="321"/>
      <c r="G179" s="321"/>
      <c r="H179" s="321"/>
    </row>
    <row r="180" spans="1:8" ht="15" customHeight="1">
      <c r="A180" s="322" t="s">
        <v>97</v>
      </c>
      <c r="B180" s="322"/>
      <c r="C180" s="322"/>
      <c r="D180" s="322"/>
      <c r="E180" s="322"/>
      <c r="F180" s="322"/>
      <c r="G180" s="322"/>
      <c r="H180" s="322"/>
    </row>
    <row r="181" spans="1:8" ht="15" customHeight="1">
      <c r="A181" s="199" t="str">
        <f>A7</f>
        <v>O.G</v>
      </c>
      <c r="B181" s="21" t="str">
        <f>B7</f>
        <v>NOMBRE</v>
      </c>
      <c r="C181" s="199" t="s">
        <v>3</v>
      </c>
      <c r="D181" s="199" t="str">
        <f>D7</f>
        <v>SUELDO</v>
      </c>
      <c r="E181" s="199" t="str">
        <f>E7</f>
        <v>RETENCION</v>
      </c>
      <c r="F181" s="199" t="str">
        <f>F7</f>
        <v>S.E.</v>
      </c>
      <c r="G181" s="29" t="str">
        <f>G7</f>
        <v>SUELDO NETO</v>
      </c>
      <c r="H181" s="199" t="str">
        <f>H7</f>
        <v>FIRMA</v>
      </c>
    </row>
    <row r="182" spans="1:8" ht="40.5" customHeight="1" thickBot="1">
      <c r="A182" s="3">
        <v>113</v>
      </c>
      <c r="B182" s="9" t="s">
        <v>236</v>
      </c>
      <c r="C182" s="8" t="s">
        <v>11</v>
      </c>
      <c r="D182" s="53">
        <v>5920</v>
      </c>
      <c r="E182" s="53">
        <v>335</v>
      </c>
      <c r="F182" s="98"/>
      <c r="G182" s="10">
        <f>D182-E182+F182</f>
        <v>5585</v>
      </c>
      <c r="H182" s="47"/>
    </row>
    <row r="183" spans="1:8" ht="40.5" customHeight="1" thickBot="1">
      <c r="A183" s="8">
        <v>113</v>
      </c>
      <c r="B183" s="9" t="s">
        <v>98</v>
      </c>
      <c r="C183" s="8" t="s">
        <v>10</v>
      </c>
      <c r="D183" s="10">
        <v>3132</v>
      </c>
      <c r="E183" s="36"/>
      <c r="F183" s="36">
        <v>90</v>
      </c>
      <c r="G183" s="10">
        <f>D183-E183+F183</f>
        <v>3222</v>
      </c>
      <c r="H183" s="35"/>
    </row>
    <row r="184" spans="1:8" ht="40.5" customHeight="1" thickBot="1">
      <c r="A184" s="8">
        <v>113</v>
      </c>
      <c r="B184" s="9" t="s">
        <v>99</v>
      </c>
      <c r="C184" s="22" t="s">
        <v>355</v>
      </c>
      <c r="D184" s="12">
        <v>3132</v>
      </c>
      <c r="E184" s="90"/>
      <c r="F184" s="90">
        <v>90</v>
      </c>
      <c r="G184" s="12">
        <f>D184-E184+F184</f>
        <v>3222</v>
      </c>
      <c r="H184" s="127"/>
    </row>
    <row r="185" spans="1:8" ht="40.5" customHeight="1" thickTop="1">
      <c r="A185" s="198"/>
      <c r="B185" s="28"/>
      <c r="C185" s="33" t="s">
        <v>9</v>
      </c>
      <c r="D185" s="85">
        <f>SUM(D182:D184)</f>
        <v>12184</v>
      </c>
      <c r="E185" s="85">
        <f>SUM(E182:E184)</f>
        <v>335</v>
      </c>
      <c r="F185" s="85">
        <f>SUM(F182:F184)</f>
        <v>180</v>
      </c>
      <c r="G185" s="85">
        <f>SUM(G182:G184)</f>
        <v>12029</v>
      </c>
      <c r="H185" s="96"/>
    </row>
    <row r="186" spans="1:8" ht="15" customHeight="1">
      <c r="A186" s="321" t="s">
        <v>0</v>
      </c>
      <c r="B186" s="321"/>
      <c r="C186" s="321"/>
      <c r="D186" s="321"/>
      <c r="E186" s="321"/>
      <c r="F186" s="321"/>
      <c r="G186" s="321"/>
      <c r="H186" s="321"/>
    </row>
    <row r="187" spans="1:8" ht="15" customHeight="1">
      <c r="A187" s="201"/>
      <c r="B187" s="321" t="str">
        <f>B176</f>
        <v>ADMINISTRACIÓN 2012-2015</v>
      </c>
      <c r="C187" s="321"/>
      <c r="D187" s="321"/>
      <c r="E187" s="321"/>
      <c r="F187" s="321"/>
      <c r="G187" s="321"/>
      <c r="H187" s="321"/>
    </row>
    <row r="188" spans="1:8" ht="2.25" customHeight="1">
      <c r="A188" s="201"/>
      <c r="B188" s="86"/>
      <c r="C188" s="87"/>
      <c r="D188" s="198"/>
      <c r="E188" s="198"/>
      <c r="F188" s="198"/>
      <c r="G188" s="198"/>
      <c r="H188" s="198"/>
    </row>
    <row r="189" spans="1:8" ht="15" customHeight="1">
      <c r="A189" s="321" t="str">
        <f>A4</f>
        <v>NOMINA CORRESPONDIENTE A LA PRIMER  QUINCENA </v>
      </c>
      <c r="B189" s="321"/>
      <c r="C189" s="321"/>
      <c r="D189" s="321"/>
      <c r="E189" s="321"/>
      <c r="F189" s="321"/>
      <c r="G189" s="321"/>
      <c r="H189" s="321"/>
    </row>
    <row r="190" spans="1:8" ht="15" customHeight="1">
      <c r="A190" s="321" t="str">
        <f>A5</f>
        <v>DEL MES DE AGOSTO 2014.</v>
      </c>
      <c r="B190" s="321"/>
      <c r="C190" s="321"/>
      <c r="D190" s="321"/>
      <c r="E190" s="321"/>
      <c r="F190" s="321"/>
      <c r="G190" s="321"/>
      <c r="H190" s="321"/>
    </row>
    <row r="191" spans="1:8" ht="15" customHeight="1">
      <c r="A191" s="324" t="s">
        <v>97</v>
      </c>
      <c r="B191" s="324"/>
      <c r="C191" s="324"/>
      <c r="D191" s="324"/>
      <c r="E191" s="324"/>
      <c r="F191" s="324"/>
      <c r="G191" s="324"/>
      <c r="H191" s="324"/>
    </row>
    <row r="192" spans="1:8" ht="15" customHeight="1">
      <c r="A192" s="200" t="str">
        <f aca="true" t="shared" si="16" ref="A192:H192">A7</f>
        <v>O.G</v>
      </c>
      <c r="B192" s="41" t="str">
        <f t="shared" si="16"/>
        <v>NOMBRE</v>
      </c>
      <c r="C192" s="200" t="str">
        <f t="shared" si="16"/>
        <v>PUESTO</v>
      </c>
      <c r="D192" s="200" t="str">
        <f t="shared" si="16"/>
        <v>SUELDO</v>
      </c>
      <c r="E192" s="200" t="str">
        <f t="shared" si="16"/>
        <v>RETENCION</v>
      </c>
      <c r="F192" s="200" t="str">
        <f t="shared" si="16"/>
        <v>S.E.</v>
      </c>
      <c r="G192" s="42" t="str">
        <f t="shared" si="16"/>
        <v>SUELDO NETO</v>
      </c>
      <c r="H192" s="200" t="str">
        <f t="shared" si="16"/>
        <v>FIRMA</v>
      </c>
    </row>
    <row r="193" spans="1:8" ht="40.5" customHeight="1" thickBot="1">
      <c r="A193" s="8">
        <v>113</v>
      </c>
      <c r="B193" s="9" t="s">
        <v>100</v>
      </c>
      <c r="C193" s="22" t="s">
        <v>101</v>
      </c>
      <c r="D193" s="10">
        <v>5042</v>
      </c>
      <c r="E193" s="11">
        <v>200</v>
      </c>
      <c r="F193" s="11"/>
      <c r="G193" s="11">
        <f>D193-E193+F193</f>
        <v>4842</v>
      </c>
      <c r="H193" s="35"/>
    </row>
    <row r="194" spans="1:8" ht="40.5" customHeight="1" thickBot="1">
      <c r="A194" s="8">
        <v>113</v>
      </c>
      <c r="B194" s="9" t="s">
        <v>102</v>
      </c>
      <c r="C194" s="22" t="s">
        <v>103</v>
      </c>
      <c r="D194" s="10">
        <v>4620</v>
      </c>
      <c r="E194" s="11">
        <v>200</v>
      </c>
      <c r="F194" s="11"/>
      <c r="G194" s="11">
        <f aca="true" t="shared" si="17" ref="G194:G199">D194-E194+F194</f>
        <v>4420</v>
      </c>
      <c r="H194" s="35"/>
    </row>
    <row r="195" spans="1:8" ht="40.5" customHeight="1" thickBot="1">
      <c r="A195" s="8">
        <v>113</v>
      </c>
      <c r="B195" s="9" t="s">
        <v>104</v>
      </c>
      <c r="C195" s="8" t="s">
        <v>105</v>
      </c>
      <c r="D195" s="10">
        <v>4775</v>
      </c>
      <c r="E195" s="11">
        <v>200</v>
      </c>
      <c r="F195" s="11"/>
      <c r="G195" s="11">
        <f t="shared" si="17"/>
        <v>4575</v>
      </c>
      <c r="H195" s="35"/>
    </row>
    <row r="196" spans="1:8" ht="40.5" customHeight="1" thickBot="1">
      <c r="A196" s="8">
        <v>113</v>
      </c>
      <c r="B196" s="9" t="s">
        <v>106</v>
      </c>
      <c r="C196" s="8" t="s">
        <v>105</v>
      </c>
      <c r="D196" s="10">
        <v>4100</v>
      </c>
      <c r="E196" s="10">
        <v>167</v>
      </c>
      <c r="F196" s="10"/>
      <c r="G196" s="11">
        <f t="shared" si="17"/>
        <v>3933</v>
      </c>
      <c r="H196" s="35"/>
    </row>
    <row r="197" spans="1:8" ht="40.5" customHeight="1" thickBot="1">
      <c r="A197" s="8">
        <v>113</v>
      </c>
      <c r="B197" s="9" t="s">
        <v>107</v>
      </c>
      <c r="C197" s="8" t="s">
        <v>105</v>
      </c>
      <c r="D197" s="10">
        <v>3480</v>
      </c>
      <c r="E197" s="156"/>
      <c r="F197" s="10">
        <v>90</v>
      </c>
      <c r="G197" s="11">
        <f t="shared" si="17"/>
        <v>3570</v>
      </c>
      <c r="H197" s="35"/>
    </row>
    <row r="198" spans="1:8" ht="40.5" customHeight="1" thickBot="1">
      <c r="A198" s="8">
        <v>113</v>
      </c>
      <c r="B198" s="9" t="s">
        <v>322</v>
      </c>
      <c r="C198" s="8" t="s">
        <v>105</v>
      </c>
      <c r="D198" s="10">
        <v>3480</v>
      </c>
      <c r="E198" s="156"/>
      <c r="F198" s="10">
        <v>90</v>
      </c>
      <c r="G198" s="11">
        <f t="shared" si="17"/>
        <v>3570</v>
      </c>
      <c r="H198" s="23"/>
    </row>
    <row r="199" spans="1:8" ht="40.5" customHeight="1" thickBot="1">
      <c r="A199" s="232">
        <v>113</v>
      </c>
      <c r="B199" s="235" t="s">
        <v>386</v>
      </c>
      <c r="C199" s="232" t="s">
        <v>105</v>
      </c>
      <c r="D199" s="12">
        <v>3480</v>
      </c>
      <c r="E199" s="158"/>
      <c r="F199" s="12">
        <v>90</v>
      </c>
      <c r="G199" s="12">
        <f t="shared" si="17"/>
        <v>3570</v>
      </c>
      <c r="H199" s="23"/>
    </row>
    <row r="200" spans="1:8" ht="40.5" customHeight="1" thickBot="1" thickTop="1">
      <c r="A200" s="201"/>
      <c r="B200" s="28"/>
      <c r="C200" s="33" t="s">
        <v>9</v>
      </c>
      <c r="D200" s="143">
        <f>SUM(D193:D199)</f>
        <v>28977</v>
      </c>
      <c r="E200" s="143">
        <f>SUM(E193:E199)</f>
        <v>767</v>
      </c>
      <c r="F200" s="143">
        <f>SUM(F193:F199)</f>
        <v>270</v>
      </c>
      <c r="G200" s="143">
        <f>SUM(G193:G199)</f>
        <v>28480</v>
      </c>
      <c r="H200" s="89"/>
    </row>
    <row r="201" spans="1:8" ht="15" customHeight="1" thickTop="1">
      <c r="A201" s="321" t="s">
        <v>0</v>
      </c>
      <c r="B201" s="321"/>
      <c r="C201" s="321"/>
      <c r="D201" s="321"/>
      <c r="E201" s="321"/>
      <c r="F201" s="321"/>
      <c r="G201" s="321"/>
      <c r="H201" s="321"/>
    </row>
    <row r="202" spans="1:8" ht="15" customHeight="1">
      <c r="A202" s="201"/>
      <c r="B202" s="321" t="str">
        <f>B187</f>
        <v>ADMINISTRACIÓN 2012-2015</v>
      </c>
      <c r="C202" s="321"/>
      <c r="D202" s="321"/>
      <c r="E202" s="321"/>
      <c r="F202" s="321"/>
      <c r="G202" s="321"/>
      <c r="H202" s="321"/>
    </row>
    <row r="203" spans="1:8" ht="2.25" customHeight="1">
      <c r="A203" s="201"/>
      <c r="B203" s="86"/>
      <c r="C203" s="87"/>
      <c r="D203" s="198"/>
      <c r="E203" s="198"/>
      <c r="F203" s="198"/>
      <c r="G203" s="198"/>
      <c r="H203" s="198"/>
    </row>
    <row r="204" spans="1:8" ht="15" customHeight="1">
      <c r="A204" s="321" t="str">
        <f>A4</f>
        <v>NOMINA CORRESPONDIENTE A LA PRIMER  QUINCENA </v>
      </c>
      <c r="B204" s="321"/>
      <c r="C204" s="321"/>
      <c r="D204" s="321"/>
      <c r="E204" s="321"/>
      <c r="F204" s="321"/>
      <c r="G204" s="321"/>
      <c r="H204" s="321"/>
    </row>
    <row r="205" spans="1:8" ht="15" customHeight="1">
      <c r="A205" s="321" t="str">
        <f>A5</f>
        <v>DEL MES DE AGOSTO 2014.</v>
      </c>
      <c r="B205" s="321"/>
      <c r="C205" s="321"/>
      <c r="D205" s="321"/>
      <c r="E205" s="321"/>
      <c r="F205" s="321"/>
      <c r="G205" s="321"/>
      <c r="H205" s="321"/>
    </row>
    <row r="206" spans="1:8" ht="15" customHeight="1">
      <c r="A206" s="322" t="s">
        <v>108</v>
      </c>
      <c r="B206" s="322"/>
      <c r="C206" s="322"/>
      <c r="D206" s="322"/>
      <c r="E206" s="322"/>
      <c r="F206" s="322"/>
      <c r="G206" s="322"/>
      <c r="H206" s="322"/>
    </row>
    <row r="207" spans="1:8" ht="15" customHeight="1">
      <c r="A207" s="199" t="str">
        <f aca="true" t="shared" si="18" ref="A207:H207">A7</f>
        <v>O.G</v>
      </c>
      <c r="B207" s="199" t="str">
        <f t="shared" si="18"/>
        <v>NOMBRE</v>
      </c>
      <c r="C207" s="199" t="str">
        <f t="shared" si="18"/>
        <v>PUESTO</v>
      </c>
      <c r="D207" s="199" t="str">
        <f t="shared" si="18"/>
        <v>SUELDO</v>
      </c>
      <c r="E207" s="199" t="str">
        <f t="shared" si="18"/>
        <v>RETENCION</v>
      </c>
      <c r="F207" s="199" t="str">
        <f t="shared" si="18"/>
        <v>S.E.</v>
      </c>
      <c r="G207" s="199" t="str">
        <f t="shared" si="18"/>
        <v>SUELDO NETO</v>
      </c>
      <c r="H207" s="199" t="str">
        <f t="shared" si="18"/>
        <v>FIRMA</v>
      </c>
    </row>
    <row r="208" spans="1:8" ht="40.5" customHeight="1" thickBot="1">
      <c r="A208" s="8">
        <v>113</v>
      </c>
      <c r="B208" s="9" t="s">
        <v>237</v>
      </c>
      <c r="C208" s="8" t="s">
        <v>11</v>
      </c>
      <c r="D208" s="10">
        <v>7300</v>
      </c>
      <c r="E208" s="10">
        <v>400</v>
      </c>
      <c r="F208" s="10"/>
      <c r="G208" s="10">
        <f>D208-E208+F208</f>
        <v>6900</v>
      </c>
      <c r="H208" s="99"/>
    </row>
    <row r="209" spans="1:8" ht="40.5" customHeight="1" thickBot="1">
      <c r="A209" s="8">
        <v>113</v>
      </c>
      <c r="B209" s="9" t="s">
        <v>273</v>
      </c>
      <c r="C209" s="22" t="s">
        <v>287</v>
      </c>
      <c r="D209" s="10">
        <v>4380</v>
      </c>
      <c r="E209" s="10">
        <v>167</v>
      </c>
      <c r="F209" s="10"/>
      <c r="G209" s="10">
        <f>D209-E209+F209</f>
        <v>4213</v>
      </c>
      <c r="H209" s="99"/>
    </row>
    <row r="210" spans="1:8" ht="40.5" customHeight="1" thickBot="1">
      <c r="A210" s="8">
        <v>113</v>
      </c>
      <c r="B210" s="9" t="s">
        <v>284</v>
      </c>
      <c r="C210" s="8" t="s">
        <v>10</v>
      </c>
      <c r="D210" s="10">
        <v>4200</v>
      </c>
      <c r="E210" s="10">
        <v>167</v>
      </c>
      <c r="F210" s="10"/>
      <c r="G210" s="10">
        <f>D210-E210+F210</f>
        <v>4033</v>
      </c>
      <c r="H210" s="99"/>
    </row>
    <row r="211" spans="1:8" ht="40.5" customHeight="1" thickBot="1">
      <c r="A211" s="8">
        <v>113</v>
      </c>
      <c r="B211" s="9" t="s">
        <v>263</v>
      </c>
      <c r="C211" s="8" t="s">
        <v>10</v>
      </c>
      <c r="D211" s="10">
        <v>3162</v>
      </c>
      <c r="E211" s="10"/>
      <c r="F211" s="10">
        <v>90</v>
      </c>
      <c r="G211" s="10">
        <f>D211-E211+F211</f>
        <v>3252</v>
      </c>
      <c r="H211" s="126"/>
    </row>
    <row r="212" spans="1:8" ht="40.5" customHeight="1" thickBot="1">
      <c r="A212" s="232">
        <v>113</v>
      </c>
      <c r="B212" s="9" t="s">
        <v>400</v>
      </c>
      <c r="C212" s="232" t="s">
        <v>12</v>
      </c>
      <c r="D212" s="12">
        <v>2380</v>
      </c>
      <c r="E212" s="12"/>
      <c r="F212" s="12">
        <v>129</v>
      </c>
      <c r="G212" s="12">
        <f>D212-E212+F212</f>
        <v>2509</v>
      </c>
      <c r="H212" s="314"/>
    </row>
    <row r="213" spans="1:8" ht="40.5" customHeight="1" thickTop="1">
      <c r="A213" s="201"/>
      <c r="B213" s="28"/>
      <c r="C213" s="33" t="s">
        <v>9</v>
      </c>
      <c r="D213" s="85">
        <f>SUM(D208:D212)</f>
        <v>21422</v>
      </c>
      <c r="E213" s="85">
        <f>SUM(E208:E212)</f>
        <v>734</v>
      </c>
      <c r="F213" s="85">
        <f>SUM(F208:F212)</f>
        <v>219</v>
      </c>
      <c r="G213" s="85">
        <f>SUM(G208:G212)</f>
        <v>20907</v>
      </c>
      <c r="H213" s="94"/>
    </row>
    <row r="214" spans="1:8" ht="15" customHeight="1">
      <c r="A214" s="321" t="s">
        <v>0</v>
      </c>
      <c r="B214" s="321"/>
      <c r="C214" s="321"/>
      <c r="D214" s="321"/>
      <c r="E214" s="321"/>
      <c r="F214" s="321"/>
      <c r="G214" s="321"/>
      <c r="H214" s="321"/>
    </row>
    <row r="215" spans="1:8" ht="15" customHeight="1">
      <c r="A215" s="201"/>
      <c r="B215" s="321" t="str">
        <f>B120</f>
        <v>ADMINISTRACIÓN 2012-2015</v>
      </c>
      <c r="C215" s="321"/>
      <c r="D215" s="321"/>
      <c r="E215" s="321"/>
      <c r="F215" s="321"/>
      <c r="G215" s="321"/>
      <c r="H215" s="321"/>
    </row>
    <row r="216" spans="1:8" ht="2.25" customHeight="1">
      <c r="A216" s="201"/>
      <c r="B216" s="86"/>
      <c r="C216" s="87"/>
      <c r="D216" s="198"/>
      <c r="E216" s="198"/>
      <c r="F216" s="198"/>
      <c r="G216" s="198"/>
      <c r="H216" s="198"/>
    </row>
    <row r="217" spans="1:8" ht="15" customHeight="1">
      <c r="A217" s="321" t="str">
        <f>A4</f>
        <v>NOMINA CORRESPONDIENTE A LA PRIMER  QUINCENA </v>
      </c>
      <c r="B217" s="321"/>
      <c r="C217" s="321"/>
      <c r="D217" s="321"/>
      <c r="E217" s="321"/>
      <c r="F217" s="321"/>
      <c r="G217" s="321"/>
      <c r="H217" s="321"/>
    </row>
    <row r="218" spans="1:8" ht="15" customHeight="1">
      <c r="A218" s="321" t="str">
        <f>A5</f>
        <v>DEL MES DE AGOSTO 2014.</v>
      </c>
      <c r="B218" s="321"/>
      <c r="C218" s="321"/>
      <c r="D218" s="321"/>
      <c r="E218" s="321"/>
      <c r="F218" s="321"/>
      <c r="G218" s="321"/>
      <c r="H218" s="321"/>
    </row>
    <row r="219" spans="1:8" ht="15" customHeight="1">
      <c r="A219" s="322" t="s">
        <v>109</v>
      </c>
      <c r="B219" s="322"/>
      <c r="C219" s="322"/>
      <c r="D219" s="322"/>
      <c r="E219" s="322"/>
      <c r="F219" s="322"/>
      <c r="G219" s="322"/>
      <c r="H219" s="322"/>
    </row>
    <row r="220" spans="1:8" ht="15" customHeight="1">
      <c r="A220" s="199" t="str">
        <f aca="true" t="shared" si="19" ref="A220:H220">A7</f>
        <v>O.G</v>
      </c>
      <c r="B220" s="199" t="str">
        <f t="shared" si="19"/>
        <v>NOMBRE</v>
      </c>
      <c r="C220" s="199" t="str">
        <f t="shared" si="19"/>
        <v>PUESTO</v>
      </c>
      <c r="D220" s="199" t="str">
        <f t="shared" si="19"/>
        <v>SUELDO</v>
      </c>
      <c r="E220" s="199" t="str">
        <f t="shared" si="19"/>
        <v>RETENCION</v>
      </c>
      <c r="F220" s="199" t="str">
        <f t="shared" si="19"/>
        <v>S.E.</v>
      </c>
      <c r="G220" s="199" t="str">
        <f t="shared" si="19"/>
        <v>SUELDO NETO</v>
      </c>
      <c r="H220" s="199" t="str">
        <f t="shared" si="19"/>
        <v>FIRMA</v>
      </c>
    </row>
    <row r="221" spans="1:8" ht="40.5" customHeight="1" thickBot="1">
      <c r="A221" s="8">
        <v>113</v>
      </c>
      <c r="B221" s="9" t="s">
        <v>238</v>
      </c>
      <c r="C221" s="8" t="s">
        <v>110</v>
      </c>
      <c r="D221" s="10">
        <v>4950</v>
      </c>
      <c r="E221" s="10">
        <v>200</v>
      </c>
      <c r="F221" s="10"/>
      <c r="G221" s="10">
        <f>D221-E221+F221</f>
        <v>4750</v>
      </c>
      <c r="H221" s="35"/>
    </row>
    <row r="222" spans="1:8" ht="40.5" customHeight="1" thickBot="1">
      <c r="A222" s="8">
        <v>113</v>
      </c>
      <c r="B222" s="9" t="s">
        <v>76</v>
      </c>
      <c r="C222" s="8" t="s">
        <v>215</v>
      </c>
      <c r="D222" s="12">
        <v>3480</v>
      </c>
      <c r="E222" s="12"/>
      <c r="F222" s="12">
        <v>90</v>
      </c>
      <c r="G222" s="12">
        <f>D222-E222+F222</f>
        <v>3570</v>
      </c>
      <c r="H222" s="35"/>
    </row>
    <row r="223" spans="1:8" ht="40.5" customHeight="1" thickTop="1">
      <c r="A223" s="198"/>
      <c r="B223" s="28"/>
      <c r="C223" s="33" t="s">
        <v>9</v>
      </c>
      <c r="D223" s="85">
        <f>SUM(D221:D222)</f>
        <v>8430</v>
      </c>
      <c r="E223" s="85">
        <f>SUM(E221:E222)</f>
        <v>200</v>
      </c>
      <c r="F223" s="85">
        <f>SUM(F221:F222)</f>
        <v>90</v>
      </c>
      <c r="G223" s="85">
        <f>SUM(G221:G222)</f>
        <v>8320</v>
      </c>
      <c r="H223" s="96"/>
    </row>
    <row r="224" spans="1:8" ht="15" customHeight="1">
      <c r="A224" s="321" t="s">
        <v>0</v>
      </c>
      <c r="B224" s="321"/>
      <c r="C224" s="321"/>
      <c r="D224" s="321"/>
      <c r="E224" s="321"/>
      <c r="F224" s="321"/>
      <c r="G224" s="321"/>
      <c r="H224" s="321"/>
    </row>
    <row r="225" spans="1:8" ht="15" customHeight="1">
      <c r="A225" s="201"/>
      <c r="B225" s="321" t="str">
        <f>B215</f>
        <v>ADMINISTRACIÓN 2012-2015</v>
      </c>
      <c r="C225" s="321"/>
      <c r="D225" s="321"/>
      <c r="E225" s="321"/>
      <c r="F225" s="321"/>
      <c r="G225" s="321"/>
      <c r="H225" s="321"/>
    </row>
    <row r="226" spans="1:8" ht="2.25" customHeight="1">
      <c r="A226" s="201"/>
      <c r="B226" s="86"/>
      <c r="C226" s="87"/>
      <c r="D226" s="198"/>
      <c r="E226" s="198"/>
      <c r="F226" s="198"/>
      <c r="G226" s="198"/>
      <c r="H226" s="198"/>
    </row>
    <row r="227" spans="1:8" ht="15" customHeight="1">
      <c r="A227" s="321" t="str">
        <f>A4</f>
        <v>NOMINA CORRESPONDIENTE A LA PRIMER  QUINCENA </v>
      </c>
      <c r="B227" s="321"/>
      <c r="C227" s="321"/>
      <c r="D227" s="321"/>
      <c r="E227" s="321"/>
      <c r="F227" s="321"/>
      <c r="G227" s="321"/>
      <c r="H227" s="321"/>
    </row>
    <row r="228" spans="1:8" ht="15" customHeight="1">
      <c r="A228" s="321" t="str">
        <f>A5</f>
        <v>DEL MES DE AGOSTO 2014.</v>
      </c>
      <c r="B228" s="321"/>
      <c r="C228" s="321"/>
      <c r="D228" s="321"/>
      <c r="E228" s="321"/>
      <c r="F228" s="321"/>
      <c r="G228" s="321"/>
      <c r="H228" s="321"/>
    </row>
    <row r="229" spans="1:8" ht="15" customHeight="1">
      <c r="A229" s="324" t="s">
        <v>111</v>
      </c>
      <c r="B229" s="324"/>
      <c r="C229" s="324"/>
      <c r="D229" s="324"/>
      <c r="E229" s="324"/>
      <c r="F229" s="324"/>
      <c r="G229" s="324"/>
      <c r="H229" s="324"/>
    </row>
    <row r="230" spans="1:8" ht="15" customHeight="1">
      <c r="A230" s="200" t="str">
        <f aca="true" t="shared" si="20" ref="A230:H230">A7</f>
        <v>O.G</v>
      </c>
      <c r="B230" s="41" t="str">
        <f t="shared" si="20"/>
        <v>NOMBRE</v>
      </c>
      <c r="C230" s="200" t="str">
        <f t="shared" si="20"/>
        <v>PUESTO</v>
      </c>
      <c r="D230" s="200" t="str">
        <f t="shared" si="20"/>
        <v>SUELDO</v>
      </c>
      <c r="E230" s="200" t="str">
        <f t="shared" si="20"/>
        <v>RETENCION</v>
      </c>
      <c r="F230" s="200" t="str">
        <f t="shared" si="20"/>
        <v>S.E.</v>
      </c>
      <c r="G230" s="42" t="str">
        <f t="shared" si="20"/>
        <v>SUELDO NETO</v>
      </c>
      <c r="H230" s="200" t="str">
        <f t="shared" si="20"/>
        <v>FIRMA</v>
      </c>
    </row>
    <row r="231" spans="1:8" ht="39.75" customHeight="1" thickBot="1">
      <c r="A231" s="190">
        <v>113</v>
      </c>
      <c r="B231" s="131" t="s">
        <v>365</v>
      </c>
      <c r="C231" s="191" t="s">
        <v>366</v>
      </c>
      <c r="D231" s="10">
        <v>4500</v>
      </c>
      <c r="E231" s="10">
        <v>167</v>
      </c>
      <c r="F231" s="10"/>
      <c r="G231" s="10">
        <f>D231-E231+F231</f>
        <v>4333</v>
      </c>
      <c r="H231" s="25"/>
    </row>
    <row r="232" spans="1:8" ht="40.5" customHeight="1" thickBot="1">
      <c r="A232" s="100">
        <v>113</v>
      </c>
      <c r="B232" s="131" t="s">
        <v>239</v>
      </c>
      <c r="C232" s="148" t="s">
        <v>257</v>
      </c>
      <c r="D232" s="10">
        <v>4150</v>
      </c>
      <c r="E232" s="10">
        <v>167</v>
      </c>
      <c r="F232" s="100"/>
      <c r="G232" s="10">
        <f>D232-E232+F232</f>
        <v>3983</v>
      </c>
      <c r="H232" s="35"/>
    </row>
    <row r="233" spans="1:8" ht="40.5" customHeight="1" thickBot="1">
      <c r="A233" s="8">
        <v>113</v>
      </c>
      <c r="B233" s="9" t="s">
        <v>112</v>
      </c>
      <c r="C233" s="22" t="s">
        <v>113</v>
      </c>
      <c r="D233" s="10">
        <v>3314</v>
      </c>
      <c r="E233" s="11"/>
      <c r="F233" s="11">
        <v>90</v>
      </c>
      <c r="G233" s="10">
        <f>D233-E233+F233</f>
        <v>3404</v>
      </c>
      <c r="H233" s="35"/>
    </row>
    <row r="234" spans="1:8" ht="40.5" customHeight="1" thickBot="1">
      <c r="A234" s="8">
        <v>113</v>
      </c>
      <c r="B234" s="9" t="s">
        <v>114</v>
      </c>
      <c r="C234" s="8" t="s">
        <v>115</v>
      </c>
      <c r="D234" s="10">
        <v>2840</v>
      </c>
      <c r="E234" s="10"/>
      <c r="F234" s="10">
        <v>111</v>
      </c>
      <c r="G234" s="10">
        <f>D234-E234+F234</f>
        <v>2951</v>
      </c>
      <c r="H234" s="35"/>
    </row>
    <row r="235" spans="1:8" ht="40.5" customHeight="1" thickBot="1">
      <c r="A235" s="8">
        <v>113</v>
      </c>
      <c r="B235" s="9" t="s">
        <v>116</v>
      </c>
      <c r="C235" s="8" t="s">
        <v>117</v>
      </c>
      <c r="D235" s="12">
        <v>3314</v>
      </c>
      <c r="E235" s="12"/>
      <c r="F235" s="12">
        <v>90</v>
      </c>
      <c r="G235" s="12">
        <f>D235-E235+F235</f>
        <v>3404</v>
      </c>
      <c r="H235" s="35"/>
    </row>
    <row r="236" spans="1:8" ht="40.5" customHeight="1" thickTop="1">
      <c r="A236" s="201"/>
      <c r="B236" s="32"/>
      <c r="C236" s="33" t="s">
        <v>9</v>
      </c>
      <c r="D236" s="24">
        <f>SUM(D231:D235)</f>
        <v>18118</v>
      </c>
      <c r="E236" s="24">
        <f>SUM(E231:E235)</f>
        <v>334</v>
      </c>
      <c r="F236" s="24">
        <f>SUM(F231:F235)</f>
        <v>291</v>
      </c>
      <c r="G236" s="24">
        <f>SUM(G231:G235)</f>
        <v>18075</v>
      </c>
      <c r="H236" s="34"/>
    </row>
    <row r="237" spans="1:8" ht="15" customHeight="1">
      <c r="A237" s="321" t="s">
        <v>0</v>
      </c>
      <c r="B237" s="321"/>
      <c r="C237" s="321"/>
      <c r="D237" s="321"/>
      <c r="E237" s="321"/>
      <c r="F237" s="321"/>
      <c r="G237" s="321"/>
      <c r="H237" s="321"/>
    </row>
    <row r="238" spans="1:8" ht="15" customHeight="1">
      <c r="A238" s="201"/>
      <c r="B238" s="321" t="str">
        <f>B225</f>
        <v>ADMINISTRACIÓN 2012-2015</v>
      </c>
      <c r="C238" s="321"/>
      <c r="D238" s="321"/>
      <c r="E238" s="321"/>
      <c r="F238" s="321"/>
      <c r="G238" s="321"/>
      <c r="H238" s="321"/>
    </row>
    <row r="239" spans="1:8" ht="2.25" customHeight="1">
      <c r="A239" s="201"/>
      <c r="B239" s="86"/>
      <c r="C239" s="87"/>
      <c r="D239" s="198"/>
      <c r="E239" s="198"/>
      <c r="F239" s="198"/>
      <c r="G239" s="198"/>
      <c r="H239" s="198"/>
    </row>
    <row r="240" spans="1:8" ht="15" customHeight="1">
      <c r="A240" s="321" t="str">
        <f>A4</f>
        <v>NOMINA CORRESPONDIENTE A LA PRIMER  QUINCENA </v>
      </c>
      <c r="B240" s="321"/>
      <c r="C240" s="321"/>
      <c r="D240" s="321"/>
      <c r="E240" s="321"/>
      <c r="F240" s="321"/>
      <c r="G240" s="321"/>
      <c r="H240" s="321"/>
    </row>
    <row r="241" spans="1:8" ht="15" customHeight="1">
      <c r="A241" s="321" t="str">
        <f>A5</f>
        <v>DEL MES DE AGOSTO 2014.</v>
      </c>
      <c r="B241" s="321"/>
      <c r="C241" s="321"/>
      <c r="D241" s="321"/>
      <c r="E241" s="321"/>
      <c r="F241" s="321"/>
      <c r="G241" s="321"/>
      <c r="H241" s="321"/>
    </row>
    <row r="242" spans="1:8" ht="15" customHeight="1">
      <c r="A242" s="322" t="s">
        <v>118</v>
      </c>
      <c r="B242" s="322"/>
      <c r="C242" s="322"/>
      <c r="D242" s="322"/>
      <c r="E242" s="322"/>
      <c r="F242" s="322"/>
      <c r="G242" s="322"/>
      <c r="H242" s="322"/>
    </row>
    <row r="243" spans="1:8" ht="15" customHeight="1">
      <c r="A243" s="200" t="str">
        <f aca="true" t="shared" si="21" ref="A243:H243">A7</f>
        <v>O.G</v>
      </c>
      <c r="B243" s="200" t="str">
        <f t="shared" si="21"/>
        <v>NOMBRE</v>
      </c>
      <c r="C243" s="200" t="str">
        <f t="shared" si="21"/>
        <v>PUESTO</v>
      </c>
      <c r="D243" s="200" t="str">
        <f t="shared" si="21"/>
        <v>SUELDO</v>
      </c>
      <c r="E243" s="200" t="str">
        <f t="shared" si="21"/>
        <v>RETENCION</v>
      </c>
      <c r="F243" s="200" t="str">
        <f t="shared" si="21"/>
        <v>S.E.</v>
      </c>
      <c r="G243" s="200" t="str">
        <f t="shared" si="21"/>
        <v>SUELDO NETO</v>
      </c>
      <c r="H243" s="200" t="str">
        <f t="shared" si="21"/>
        <v>FIRMA</v>
      </c>
    </row>
    <row r="244" spans="1:8" ht="40.5" customHeight="1" thickBot="1">
      <c r="A244" s="8">
        <v>113</v>
      </c>
      <c r="B244" s="9" t="s">
        <v>240</v>
      </c>
      <c r="C244" s="22" t="s">
        <v>11</v>
      </c>
      <c r="D244" s="10">
        <v>7300</v>
      </c>
      <c r="E244" s="10">
        <v>400</v>
      </c>
      <c r="F244" s="10"/>
      <c r="G244" s="10">
        <f>D244-E244+F244</f>
        <v>6900</v>
      </c>
      <c r="H244" s="35"/>
    </row>
    <row r="245" spans="1:8" ht="40.5" customHeight="1" thickBot="1">
      <c r="A245" s="8">
        <v>113</v>
      </c>
      <c r="B245" s="9" t="s">
        <v>348</v>
      </c>
      <c r="C245" s="22" t="s">
        <v>12</v>
      </c>
      <c r="D245" s="10">
        <v>5788</v>
      </c>
      <c r="E245" s="10">
        <v>335</v>
      </c>
      <c r="F245" s="10"/>
      <c r="G245" s="10">
        <f>D245-E245+F245</f>
        <v>5453</v>
      </c>
      <c r="H245" s="35"/>
    </row>
    <row r="246" spans="1:8" ht="40.5" customHeight="1" thickBot="1">
      <c r="A246" s="8">
        <v>113</v>
      </c>
      <c r="B246" s="9" t="s">
        <v>276</v>
      </c>
      <c r="C246" s="22" t="s">
        <v>209</v>
      </c>
      <c r="D246" s="10">
        <v>3760</v>
      </c>
      <c r="E246" s="10"/>
      <c r="F246" s="10">
        <v>90</v>
      </c>
      <c r="G246" s="10">
        <f>D246-E246+F246</f>
        <v>3850</v>
      </c>
      <c r="H246" s="35"/>
    </row>
    <row r="247" spans="1:8" ht="40.5" customHeight="1" thickBot="1">
      <c r="A247" s="8">
        <v>113</v>
      </c>
      <c r="B247" s="9" t="s">
        <v>119</v>
      </c>
      <c r="C247" s="22" t="s">
        <v>120</v>
      </c>
      <c r="D247" s="12">
        <v>2440</v>
      </c>
      <c r="E247" s="12"/>
      <c r="F247" s="12">
        <v>129</v>
      </c>
      <c r="G247" s="12">
        <f>D247-E247+F247</f>
        <v>2569</v>
      </c>
      <c r="H247" s="35"/>
    </row>
    <row r="248" spans="1:8" ht="40.5" customHeight="1" thickTop="1">
      <c r="A248" s="198"/>
      <c r="B248" s="28"/>
      <c r="C248" s="33" t="s">
        <v>9</v>
      </c>
      <c r="D248" s="24">
        <f>SUM(D244:D247)</f>
        <v>19288</v>
      </c>
      <c r="E248" s="24">
        <f>SUM(E244:E247)</f>
        <v>735</v>
      </c>
      <c r="F248" s="24">
        <f>SUM(F244:F247)</f>
        <v>219</v>
      </c>
      <c r="G248" s="24">
        <f>SUM(G244:G247)</f>
        <v>18772</v>
      </c>
      <c r="H248" s="96"/>
    </row>
    <row r="249" spans="1:8" ht="15" customHeight="1">
      <c r="A249" s="321" t="s">
        <v>0</v>
      </c>
      <c r="B249" s="321"/>
      <c r="C249" s="321"/>
      <c r="D249" s="321"/>
      <c r="E249" s="321"/>
      <c r="F249" s="321"/>
      <c r="G249" s="321"/>
      <c r="H249" s="321"/>
    </row>
    <row r="250" spans="1:8" ht="15" customHeight="1">
      <c r="A250" s="201"/>
      <c r="B250" s="321" t="str">
        <f>B238</f>
        <v>ADMINISTRACIÓN 2012-2015</v>
      </c>
      <c r="C250" s="321"/>
      <c r="D250" s="321"/>
      <c r="E250" s="321"/>
      <c r="F250" s="321"/>
      <c r="G250" s="321"/>
      <c r="H250" s="321"/>
    </row>
    <row r="251" spans="1:8" ht="2.25" customHeight="1">
      <c r="A251" s="201"/>
      <c r="B251" s="86"/>
      <c r="C251" s="87"/>
      <c r="D251" s="198"/>
      <c r="E251" s="198"/>
      <c r="F251" s="198"/>
      <c r="G251" s="198"/>
      <c r="H251" s="198"/>
    </row>
    <row r="252" spans="1:8" ht="15" customHeight="1">
      <c r="A252" s="321" t="str">
        <f>A4</f>
        <v>NOMINA CORRESPONDIENTE A LA PRIMER  QUINCENA </v>
      </c>
      <c r="B252" s="321"/>
      <c r="C252" s="321"/>
      <c r="D252" s="321"/>
      <c r="E252" s="321"/>
      <c r="F252" s="321"/>
      <c r="G252" s="321"/>
      <c r="H252" s="321"/>
    </row>
    <row r="253" spans="1:8" ht="15" customHeight="1">
      <c r="A253" s="321" t="str">
        <f>A5</f>
        <v>DEL MES DE AGOSTO 2014.</v>
      </c>
      <c r="B253" s="321"/>
      <c r="C253" s="321"/>
      <c r="D253" s="321"/>
      <c r="E253" s="321"/>
      <c r="F253" s="321"/>
      <c r="G253" s="321"/>
      <c r="H253" s="321"/>
    </row>
    <row r="254" spans="1:8" ht="15" customHeight="1">
      <c r="A254" s="322" t="s">
        <v>118</v>
      </c>
      <c r="B254" s="322"/>
      <c r="C254" s="322"/>
      <c r="D254" s="322"/>
      <c r="E254" s="322"/>
      <c r="F254" s="322"/>
      <c r="G254" s="322"/>
      <c r="H254" s="322"/>
    </row>
    <row r="255" spans="1:8" ht="15" customHeight="1">
      <c r="A255" s="322" t="s">
        <v>121</v>
      </c>
      <c r="B255" s="322"/>
      <c r="C255" s="322"/>
      <c r="D255" s="322"/>
      <c r="E255" s="322"/>
      <c r="F255" s="322"/>
      <c r="G255" s="322"/>
      <c r="H255" s="322"/>
    </row>
    <row r="256" spans="1:8" ht="15" customHeight="1">
      <c r="A256" s="199" t="str">
        <f aca="true" t="shared" si="22" ref="A256:H256">A7</f>
        <v>O.G</v>
      </c>
      <c r="B256" s="21" t="str">
        <f t="shared" si="22"/>
        <v>NOMBRE</v>
      </c>
      <c r="C256" s="199" t="str">
        <f t="shared" si="22"/>
        <v>PUESTO</v>
      </c>
      <c r="D256" s="199" t="str">
        <f t="shared" si="22"/>
        <v>SUELDO</v>
      </c>
      <c r="E256" s="199" t="str">
        <f t="shared" si="22"/>
        <v>RETENCION</v>
      </c>
      <c r="F256" s="199" t="str">
        <f t="shared" si="22"/>
        <v>S.E.</v>
      </c>
      <c r="G256" s="29" t="str">
        <f t="shared" si="22"/>
        <v>SUELDO NETO</v>
      </c>
      <c r="H256" s="199" t="str">
        <f t="shared" si="22"/>
        <v>FIRMA</v>
      </c>
    </row>
    <row r="257" spans="1:8" ht="33" customHeight="1" thickBot="1">
      <c r="A257" s="8">
        <v>113</v>
      </c>
      <c r="B257" s="192" t="s">
        <v>122</v>
      </c>
      <c r="C257" s="8" t="s">
        <v>123</v>
      </c>
      <c r="D257" s="10">
        <v>3075</v>
      </c>
      <c r="E257" s="11"/>
      <c r="F257" s="11">
        <v>90</v>
      </c>
      <c r="G257" s="11">
        <f>D257-E257+F257</f>
        <v>3165</v>
      </c>
      <c r="H257" s="35"/>
    </row>
    <row r="258" spans="1:8" ht="33" customHeight="1" thickBot="1">
      <c r="A258" s="8">
        <v>113</v>
      </c>
      <c r="B258" s="192" t="s">
        <v>124</v>
      </c>
      <c r="C258" s="8" t="s">
        <v>123</v>
      </c>
      <c r="D258" s="10">
        <v>3075</v>
      </c>
      <c r="E258" s="11"/>
      <c r="F258" s="11">
        <v>90</v>
      </c>
      <c r="G258" s="11">
        <f aca="true" t="shared" si="23" ref="G258:G275">D258-E258+F258</f>
        <v>3165</v>
      </c>
      <c r="H258" s="35"/>
    </row>
    <row r="259" spans="1:8" ht="33" customHeight="1" thickBot="1">
      <c r="A259" s="8">
        <v>113</v>
      </c>
      <c r="B259" s="192" t="s">
        <v>125</v>
      </c>
      <c r="C259" s="8" t="s">
        <v>123</v>
      </c>
      <c r="D259" s="10">
        <v>3075</v>
      </c>
      <c r="E259" s="11"/>
      <c r="F259" s="11">
        <v>90</v>
      </c>
      <c r="G259" s="11">
        <f t="shared" si="23"/>
        <v>3165</v>
      </c>
      <c r="H259" s="35"/>
    </row>
    <row r="260" spans="1:8" ht="33" customHeight="1" thickBot="1">
      <c r="A260" s="8">
        <v>113</v>
      </c>
      <c r="B260" s="192" t="s">
        <v>126</v>
      </c>
      <c r="C260" s="8" t="s">
        <v>123</v>
      </c>
      <c r="D260" s="10">
        <v>3075</v>
      </c>
      <c r="E260" s="11"/>
      <c r="F260" s="11">
        <v>90</v>
      </c>
      <c r="G260" s="11">
        <f t="shared" si="23"/>
        <v>3165</v>
      </c>
      <c r="H260" s="35"/>
    </row>
    <row r="261" spans="1:8" ht="33" customHeight="1" thickBot="1">
      <c r="A261" s="8">
        <v>113</v>
      </c>
      <c r="B261" s="192" t="s">
        <v>127</v>
      </c>
      <c r="C261" s="8" t="s">
        <v>123</v>
      </c>
      <c r="D261" s="10">
        <v>3075</v>
      </c>
      <c r="E261" s="10"/>
      <c r="F261" s="11">
        <v>90</v>
      </c>
      <c r="G261" s="11">
        <f t="shared" si="23"/>
        <v>3165</v>
      </c>
      <c r="H261" s="35"/>
    </row>
    <row r="262" spans="1:8" ht="33" customHeight="1" thickBot="1">
      <c r="A262" s="8">
        <v>113</v>
      </c>
      <c r="B262" s="192" t="s">
        <v>128</v>
      </c>
      <c r="C262" s="8" t="s">
        <v>59</v>
      </c>
      <c r="D262" s="10">
        <v>3280</v>
      </c>
      <c r="E262" s="10"/>
      <c r="F262" s="11">
        <v>90</v>
      </c>
      <c r="G262" s="11">
        <f t="shared" si="23"/>
        <v>3370</v>
      </c>
      <c r="H262" s="35"/>
    </row>
    <row r="263" spans="1:8" ht="33" customHeight="1" thickBot="1">
      <c r="A263" s="8">
        <v>113</v>
      </c>
      <c r="B263" s="192" t="s">
        <v>129</v>
      </c>
      <c r="C263" s="8" t="s">
        <v>123</v>
      </c>
      <c r="D263" s="10">
        <v>3075</v>
      </c>
      <c r="E263" s="11"/>
      <c r="F263" s="11">
        <v>90</v>
      </c>
      <c r="G263" s="11">
        <f t="shared" si="23"/>
        <v>3165</v>
      </c>
      <c r="H263" s="35"/>
    </row>
    <row r="264" spans="1:8" ht="33" customHeight="1" thickBot="1">
      <c r="A264" s="8">
        <v>113</v>
      </c>
      <c r="B264" s="101" t="s">
        <v>130</v>
      </c>
      <c r="C264" s="8" t="s">
        <v>123</v>
      </c>
      <c r="D264" s="10">
        <v>3075</v>
      </c>
      <c r="E264" s="11"/>
      <c r="F264" s="11">
        <v>90</v>
      </c>
      <c r="G264" s="11">
        <f t="shared" si="23"/>
        <v>3165</v>
      </c>
      <c r="H264" s="35"/>
    </row>
    <row r="265" spans="1:8" s="139" customFormat="1" ht="34.5" customHeight="1" thickBot="1">
      <c r="A265" s="8">
        <v>113</v>
      </c>
      <c r="B265" s="102" t="s">
        <v>131</v>
      </c>
      <c r="C265" s="103" t="s">
        <v>123</v>
      </c>
      <c r="D265" s="10">
        <v>3075</v>
      </c>
      <c r="E265" s="104"/>
      <c r="F265" s="11">
        <v>90</v>
      </c>
      <c r="G265" s="11">
        <f t="shared" si="23"/>
        <v>3165</v>
      </c>
      <c r="H265" s="38"/>
    </row>
    <row r="266" spans="1:8" ht="33" customHeight="1" thickBot="1">
      <c r="A266" s="8">
        <v>113</v>
      </c>
      <c r="B266" s="39" t="s">
        <v>258</v>
      </c>
      <c r="C266" s="103" t="s">
        <v>123</v>
      </c>
      <c r="D266" s="10">
        <v>3075</v>
      </c>
      <c r="E266" s="10"/>
      <c r="F266" s="11">
        <v>90</v>
      </c>
      <c r="G266" s="11">
        <f t="shared" si="23"/>
        <v>3165</v>
      </c>
      <c r="H266" s="35"/>
    </row>
    <row r="267" spans="1:8" ht="33.75" customHeight="1" thickBot="1">
      <c r="A267" s="8">
        <v>113</v>
      </c>
      <c r="B267" s="39" t="s">
        <v>132</v>
      </c>
      <c r="C267" s="8" t="s">
        <v>133</v>
      </c>
      <c r="D267" s="10">
        <v>1154</v>
      </c>
      <c r="E267" s="11"/>
      <c r="F267" s="11">
        <v>175</v>
      </c>
      <c r="G267" s="11">
        <f t="shared" si="23"/>
        <v>1329</v>
      </c>
      <c r="H267" s="35"/>
    </row>
    <row r="268" spans="1:8" ht="33" customHeight="1" thickBot="1">
      <c r="A268" s="8">
        <v>113</v>
      </c>
      <c r="B268" s="9" t="s">
        <v>134</v>
      </c>
      <c r="C268" s="8" t="s">
        <v>135</v>
      </c>
      <c r="D268" s="10">
        <v>3280</v>
      </c>
      <c r="E268" s="11"/>
      <c r="F268" s="11">
        <v>90</v>
      </c>
      <c r="G268" s="11">
        <f t="shared" si="23"/>
        <v>3370</v>
      </c>
      <c r="H268" s="35"/>
    </row>
    <row r="269" spans="1:8" ht="33" customHeight="1" thickBot="1">
      <c r="A269" s="305">
        <v>113</v>
      </c>
      <c r="B269" s="311" t="s">
        <v>136</v>
      </c>
      <c r="C269" s="305" t="s">
        <v>123</v>
      </c>
      <c r="D269" s="308">
        <f>2280/15*7</f>
        <v>1064</v>
      </c>
      <c r="E269" s="309"/>
      <c r="F269" s="309">
        <v>142</v>
      </c>
      <c r="G269" s="11">
        <f t="shared" si="23"/>
        <v>1206</v>
      </c>
      <c r="H269" s="35"/>
    </row>
    <row r="270" spans="1:8" ht="33" customHeight="1" thickBot="1">
      <c r="A270" s="8">
        <v>113</v>
      </c>
      <c r="B270" s="9" t="s">
        <v>137</v>
      </c>
      <c r="C270" s="8" t="s">
        <v>138</v>
      </c>
      <c r="D270" s="10">
        <v>1540</v>
      </c>
      <c r="E270" s="11"/>
      <c r="F270" s="11">
        <v>167</v>
      </c>
      <c r="G270" s="11">
        <f t="shared" si="23"/>
        <v>1707</v>
      </c>
      <c r="H270" s="35"/>
    </row>
    <row r="271" spans="1:8" ht="33" customHeight="1" thickBot="1">
      <c r="A271" s="8">
        <v>113</v>
      </c>
      <c r="B271" s="9" t="s">
        <v>305</v>
      </c>
      <c r="C271" s="8" t="s">
        <v>59</v>
      </c>
      <c r="D271" s="10">
        <v>3280</v>
      </c>
      <c r="E271" s="11"/>
      <c r="F271" s="11">
        <f>F268</f>
        <v>90</v>
      </c>
      <c r="G271" s="11">
        <f t="shared" si="23"/>
        <v>3370</v>
      </c>
      <c r="H271" s="35"/>
    </row>
    <row r="272" spans="1:8" ht="33" customHeight="1" thickBot="1">
      <c r="A272" s="8">
        <v>113</v>
      </c>
      <c r="B272" s="9" t="s">
        <v>306</v>
      </c>
      <c r="C272" s="8" t="s">
        <v>59</v>
      </c>
      <c r="D272" s="10">
        <v>3280</v>
      </c>
      <c r="E272" s="11"/>
      <c r="F272" s="11">
        <f>F266</f>
        <v>90</v>
      </c>
      <c r="G272" s="11">
        <f t="shared" si="23"/>
        <v>3370</v>
      </c>
      <c r="H272" s="35"/>
    </row>
    <row r="273" spans="1:8" ht="33" customHeight="1" thickBot="1">
      <c r="A273" s="305">
        <v>113</v>
      </c>
      <c r="B273" s="311" t="s">
        <v>385</v>
      </c>
      <c r="C273" s="305" t="s">
        <v>59</v>
      </c>
      <c r="D273" s="308">
        <v>1530.67</v>
      </c>
      <c r="E273" s="309"/>
      <c r="F273" s="309">
        <f>F271</f>
        <v>90</v>
      </c>
      <c r="G273" s="11">
        <f t="shared" si="23"/>
        <v>1620.67</v>
      </c>
      <c r="H273" s="35"/>
    </row>
    <row r="274" spans="1:8" ht="33" customHeight="1" thickBot="1">
      <c r="A274" s="8">
        <v>113</v>
      </c>
      <c r="B274" s="9" t="s">
        <v>139</v>
      </c>
      <c r="C274" s="8" t="s">
        <v>123</v>
      </c>
      <c r="D274" s="10">
        <v>1530</v>
      </c>
      <c r="E274" s="10"/>
      <c r="F274" s="10">
        <v>167</v>
      </c>
      <c r="G274" s="11">
        <f t="shared" si="23"/>
        <v>1697</v>
      </c>
      <c r="H274" s="35"/>
    </row>
    <row r="275" spans="1:8" ht="33" customHeight="1" thickBot="1">
      <c r="A275" s="8">
        <v>113</v>
      </c>
      <c r="B275" s="9" t="s">
        <v>160</v>
      </c>
      <c r="C275" s="8" t="s">
        <v>123</v>
      </c>
      <c r="D275" s="12">
        <v>3075</v>
      </c>
      <c r="E275" s="12"/>
      <c r="F275" s="12">
        <v>90</v>
      </c>
      <c r="G275" s="12">
        <f t="shared" si="23"/>
        <v>3165</v>
      </c>
      <c r="H275" s="23"/>
    </row>
    <row r="276" spans="1:8" ht="15" customHeight="1" thickTop="1">
      <c r="A276" s="8"/>
      <c r="B276" s="9"/>
      <c r="C276" s="33" t="s">
        <v>9</v>
      </c>
      <c r="D276" s="24">
        <f>SUM(D257:D275)</f>
        <v>50688.67</v>
      </c>
      <c r="E276" s="24">
        <f>SUM(E257:E275)</f>
        <v>0</v>
      </c>
      <c r="F276" s="24">
        <f>SUM(F257:F275)</f>
        <v>2001</v>
      </c>
      <c r="G276" s="24">
        <f>SUM(G257:G275)</f>
        <v>52689.67</v>
      </c>
      <c r="H276" s="26"/>
    </row>
    <row r="277" spans="1:8" ht="15" customHeight="1">
      <c r="A277" s="321" t="s">
        <v>0</v>
      </c>
      <c r="B277" s="321"/>
      <c r="C277" s="321"/>
      <c r="D277" s="321"/>
      <c r="E277" s="321"/>
      <c r="F277" s="321"/>
      <c r="G277" s="321"/>
      <c r="H277" s="321"/>
    </row>
    <row r="278" spans="1:8" ht="15" customHeight="1">
      <c r="A278" s="201"/>
      <c r="B278" s="321" t="str">
        <f>B250</f>
        <v>ADMINISTRACIÓN 2012-2015</v>
      </c>
      <c r="C278" s="321"/>
      <c r="D278" s="321"/>
      <c r="E278" s="321"/>
      <c r="F278" s="321"/>
      <c r="G278" s="321"/>
      <c r="H278" s="321"/>
    </row>
    <row r="279" spans="1:8" ht="2.25" customHeight="1">
      <c r="A279" s="201"/>
      <c r="B279" s="86"/>
      <c r="C279" s="87"/>
      <c r="D279" s="198"/>
      <c r="E279" s="198"/>
      <c r="F279" s="198"/>
      <c r="G279" s="198"/>
      <c r="H279" s="198"/>
    </row>
    <row r="280" spans="1:8" ht="15" customHeight="1">
      <c r="A280" s="321" t="str">
        <f>A4</f>
        <v>NOMINA CORRESPONDIENTE A LA PRIMER  QUINCENA </v>
      </c>
      <c r="B280" s="321"/>
      <c r="C280" s="321"/>
      <c r="D280" s="321"/>
      <c r="E280" s="321"/>
      <c r="F280" s="321"/>
      <c r="G280" s="321"/>
      <c r="H280" s="321"/>
    </row>
    <row r="281" spans="1:8" ht="15" customHeight="1">
      <c r="A281" s="321" t="str">
        <f>A5</f>
        <v>DEL MES DE AGOSTO 2014.</v>
      </c>
      <c r="B281" s="321"/>
      <c r="C281" s="321"/>
      <c r="D281" s="321"/>
      <c r="E281" s="321"/>
      <c r="F281" s="321"/>
      <c r="G281" s="321"/>
      <c r="H281" s="321"/>
    </row>
    <row r="282" spans="1:8" ht="15" customHeight="1">
      <c r="A282" s="322" t="s">
        <v>118</v>
      </c>
      <c r="B282" s="322"/>
      <c r="C282" s="322"/>
      <c r="D282" s="322"/>
      <c r="E282" s="322"/>
      <c r="F282" s="322"/>
      <c r="G282" s="322"/>
      <c r="H282" s="322"/>
    </row>
    <row r="283" spans="1:8" ht="15" customHeight="1">
      <c r="A283" s="322" t="s">
        <v>140</v>
      </c>
      <c r="B283" s="322"/>
      <c r="C283" s="322"/>
      <c r="D283" s="322"/>
      <c r="E283" s="322"/>
      <c r="F283" s="322"/>
      <c r="G283" s="322"/>
      <c r="H283" s="322"/>
    </row>
    <row r="284" spans="1:8" ht="15" customHeight="1">
      <c r="A284" s="199" t="str">
        <f aca="true" t="shared" si="24" ref="A284:H284">A7</f>
        <v>O.G</v>
      </c>
      <c r="B284" s="199" t="str">
        <f t="shared" si="24"/>
        <v>NOMBRE</v>
      </c>
      <c r="C284" s="199" t="str">
        <f t="shared" si="24"/>
        <v>PUESTO</v>
      </c>
      <c r="D284" s="199" t="str">
        <f t="shared" si="24"/>
        <v>SUELDO</v>
      </c>
      <c r="E284" s="199" t="str">
        <f t="shared" si="24"/>
        <v>RETENCION</v>
      </c>
      <c r="F284" s="199" t="str">
        <f t="shared" si="24"/>
        <v>S.E.</v>
      </c>
      <c r="G284" s="199" t="str">
        <f t="shared" si="24"/>
        <v>SUELDO NETO</v>
      </c>
      <c r="H284" s="199" t="str">
        <f t="shared" si="24"/>
        <v>FIRMA</v>
      </c>
    </row>
    <row r="285" spans="1:8" ht="40.5" customHeight="1" thickBot="1">
      <c r="A285" s="8">
        <v>113</v>
      </c>
      <c r="B285" s="22" t="s">
        <v>141</v>
      </c>
      <c r="C285" s="8" t="s">
        <v>142</v>
      </c>
      <c r="D285" s="10">
        <v>4550</v>
      </c>
      <c r="E285" s="10">
        <v>167</v>
      </c>
      <c r="F285" s="10"/>
      <c r="G285" s="10">
        <f>D285-E285+F285</f>
        <v>4383</v>
      </c>
      <c r="H285" s="35"/>
    </row>
    <row r="286" spans="1:8" s="139" customFormat="1" ht="34.5" customHeight="1" thickBot="1">
      <c r="A286" s="8">
        <v>113</v>
      </c>
      <c r="B286" s="105" t="s">
        <v>340</v>
      </c>
      <c r="C286" s="103" t="s">
        <v>142</v>
      </c>
      <c r="D286" s="104">
        <v>2595</v>
      </c>
      <c r="E286" s="104"/>
      <c r="F286" s="104">
        <v>129</v>
      </c>
      <c r="G286" s="10">
        <f aca="true" t="shared" si="25" ref="G286:G295">D286-E286+F286</f>
        <v>2724</v>
      </c>
      <c r="H286" s="40"/>
    </row>
    <row r="287" spans="1:8" s="139" customFormat="1" ht="52.5" customHeight="1" thickBot="1">
      <c r="A287" s="8">
        <v>113</v>
      </c>
      <c r="B287" s="194" t="s">
        <v>58</v>
      </c>
      <c r="C287" s="22" t="s">
        <v>354</v>
      </c>
      <c r="D287" s="11">
        <v>3078</v>
      </c>
      <c r="E287" s="104"/>
      <c r="F287" s="104">
        <v>90</v>
      </c>
      <c r="G287" s="10">
        <f t="shared" si="25"/>
        <v>3168</v>
      </c>
      <c r="H287" s="40"/>
    </row>
    <row r="288" spans="1:8" ht="45.75" customHeight="1" thickBot="1">
      <c r="A288" s="8">
        <v>113</v>
      </c>
      <c r="B288" s="194" t="s">
        <v>60</v>
      </c>
      <c r="C288" s="22" t="s">
        <v>354</v>
      </c>
      <c r="D288" s="11">
        <v>3078</v>
      </c>
      <c r="E288" s="11"/>
      <c r="F288" s="11">
        <v>90</v>
      </c>
      <c r="G288" s="10">
        <f t="shared" si="25"/>
        <v>3168</v>
      </c>
      <c r="H288" s="35"/>
    </row>
    <row r="289" spans="1:8" ht="45.75" customHeight="1" thickBot="1">
      <c r="A289" s="8">
        <v>113</v>
      </c>
      <c r="B289" s="194" t="s">
        <v>369</v>
      </c>
      <c r="C289" s="22" t="s">
        <v>142</v>
      </c>
      <c r="D289" s="10">
        <v>3000</v>
      </c>
      <c r="E289" s="11"/>
      <c r="F289" s="11">
        <v>90</v>
      </c>
      <c r="G289" s="10">
        <f t="shared" si="25"/>
        <v>3090</v>
      </c>
      <c r="H289" s="35"/>
    </row>
    <row r="290" spans="1:8" ht="40.5" customHeight="1" thickBot="1">
      <c r="A290" s="8">
        <v>113</v>
      </c>
      <c r="B290" s="22" t="s">
        <v>260</v>
      </c>
      <c r="C290" s="8" t="s">
        <v>142</v>
      </c>
      <c r="D290" s="10">
        <v>3078</v>
      </c>
      <c r="E290" s="10"/>
      <c r="F290" s="10">
        <v>90</v>
      </c>
      <c r="G290" s="10">
        <f t="shared" si="25"/>
        <v>3168</v>
      </c>
      <c r="H290" s="35"/>
    </row>
    <row r="291" spans="1:8" ht="40.5" customHeight="1" thickBot="1">
      <c r="A291" s="8">
        <v>113</v>
      </c>
      <c r="B291" s="22" t="s">
        <v>143</v>
      </c>
      <c r="C291" s="8" t="s">
        <v>142</v>
      </c>
      <c r="D291" s="10">
        <v>3078</v>
      </c>
      <c r="E291" s="10"/>
      <c r="F291" s="10">
        <v>90</v>
      </c>
      <c r="G291" s="10">
        <f t="shared" si="25"/>
        <v>3168</v>
      </c>
      <c r="H291" s="106"/>
    </row>
    <row r="292" spans="1:8" ht="40.5" customHeight="1" thickBot="1">
      <c r="A292" s="8">
        <v>113</v>
      </c>
      <c r="B292" s="22" t="s">
        <v>367</v>
      </c>
      <c r="C292" s="8" t="s">
        <v>142</v>
      </c>
      <c r="D292" s="10">
        <v>3078</v>
      </c>
      <c r="E292" s="10"/>
      <c r="F292" s="10">
        <v>90</v>
      </c>
      <c r="G292" s="10">
        <f t="shared" si="25"/>
        <v>3168</v>
      </c>
      <c r="H292" s="106"/>
    </row>
    <row r="293" spans="1:8" ht="40.5" customHeight="1" thickBot="1">
      <c r="A293" s="8">
        <v>113</v>
      </c>
      <c r="B293" s="22" t="s">
        <v>351</v>
      </c>
      <c r="C293" s="8" t="s">
        <v>142</v>
      </c>
      <c r="D293" s="10">
        <v>3078</v>
      </c>
      <c r="E293" s="10"/>
      <c r="F293" s="10">
        <v>90</v>
      </c>
      <c r="G293" s="10">
        <f t="shared" si="25"/>
        <v>3168</v>
      </c>
      <c r="H293" s="106"/>
    </row>
    <row r="294" spans="1:8" ht="40.5" customHeight="1" thickBot="1">
      <c r="A294" s="8">
        <v>113</v>
      </c>
      <c r="B294" s="22" t="s">
        <v>342</v>
      </c>
      <c r="C294" s="22" t="s">
        <v>345</v>
      </c>
      <c r="D294" s="10">
        <v>3078</v>
      </c>
      <c r="E294" s="10"/>
      <c r="F294" s="10">
        <v>90</v>
      </c>
      <c r="G294" s="10">
        <f t="shared" si="25"/>
        <v>3168</v>
      </c>
      <c r="H294" s="106"/>
    </row>
    <row r="295" spans="1:8" ht="48.75" customHeight="1" thickBot="1">
      <c r="A295" s="232">
        <v>113</v>
      </c>
      <c r="B295" s="242" t="s">
        <v>389</v>
      </c>
      <c r="C295" s="244" t="s">
        <v>358</v>
      </c>
      <c r="D295" s="243">
        <v>3000</v>
      </c>
      <c r="E295" s="243"/>
      <c r="F295" s="243">
        <v>90</v>
      </c>
      <c r="G295" s="12">
        <f t="shared" si="25"/>
        <v>3090</v>
      </c>
      <c r="H295" s="106"/>
    </row>
    <row r="296" spans="1:8" ht="40.5" customHeight="1" thickTop="1">
      <c r="A296" s="201"/>
      <c r="B296" s="28"/>
      <c r="C296" s="33" t="s">
        <v>9</v>
      </c>
      <c r="D296" s="24">
        <f>SUM(D285:D295)</f>
        <v>34691</v>
      </c>
      <c r="E296" s="24">
        <f>SUM(E285:E295)</f>
        <v>167</v>
      </c>
      <c r="F296" s="24">
        <f>SUM(F285:F295)</f>
        <v>939</v>
      </c>
      <c r="G296" s="24">
        <f>SUM(G285:G295)</f>
        <v>35463</v>
      </c>
      <c r="H296" s="107"/>
    </row>
    <row r="297" spans="1:8" ht="21" customHeight="1">
      <c r="A297" s="321" t="str">
        <f>A277</f>
        <v>H. AYUNTAMIENTO DE AYOTLÁN, JALISCO</v>
      </c>
      <c r="B297" s="321"/>
      <c r="C297" s="321"/>
      <c r="D297" s="321"/>
      <c r="E297" s="321"/>
      <c r="F297" s="321"/>
      <c r="G297" s="321"/>
      <c r="H297" s="321"/>
    </row>
    <row r="298" spans="1:8" s="225" customFormat="1" ht="18" customHeight="1">
      <c r="A298" s="321" t="str">
        <f>B307</f>
        <v>ADMINISTRACIÓN 2012-2015</v>
      </c>
      <c r="B298" s="321"/>
      <c r="C298" s="321"/>
      <c r="D298" s="321"/>
      <c r="E298" s="321"/>
      <c r="F298" s="321"/>
      <c r="G298" s="321"/>
      <c r="H298" s="321"/>
    </row>
    <row r="299" spans="1:8" ht="20.25" customHeight="1">
      <c r="A299" s="321" t="str">
        <f>A309</f>
        <v>NOMINA CORRESPONDIENTE A LA PRIMER  QUINCENA </v>
      </c>
      <c r="B299" s="321"/>
      <c r="C299" s="321"/>
      <c r="D299" s="321"/>
      <c r="E299" s="321"/>
      <c r="F299" s="321"/>
      <c r="G299" s="321"/>
      <c r="H299" s="321"/>
    </row>
    <row r="300" spans="1:8" ht="23.25" customHeight="1">
      <c r="A300" s="321" t="str">
        <f>A310</f>
        <v>DEL MES DE AGOSTO 2014.</v>
      </c>
      <c r="B300" s="321"/>
      <c r="C300" s="321"/>
      <c r="D300" s="321"/>
      <c r="E300" s="321"/>
      <c r="F300" s="321"/>
      <c r="G300" s="321"/>
      <c r="H300" s="321"/>
    </row>
    <row r="301" spans="1:8" ht="32.25" customHeight="1">
      <c r="A301" s="327" t="s">
        <v>379</v>
      </c>
      <c r="B301" s="322"/>
      <c r="C301" s="322"/>
      <c r="D301" s="322"/>
      <c r="E301" s="322"/>
      <c r="F301" s="322"/>
      <c r="G301" s="322"/>
      <c r="H301" s="322"/>
    </row>
    <row r="302" spans="1:8" ht="23.25" customHeight="1">
      <c r="A302" s="224" t="str">
        <f aca="true" t="shared" si="26" ref="A302:H302">A313</f>
        <v>O.G</v>
      </c>
      <c r="B302" s="224" t="str">
        <f t="shared" si="26"/>
        <v>NOMBRE</v>
      </c>
      <c r="C302" s="224" t="str">
        <f t="shared" si="26"/>
        <v>PUESTO</v>
      </c>
      <c r="D302" s="224" t="str">
        <f t="shared" si="26"/>
        <v>SUELDO</v>
      </c>
      <c r="E302" s="224" t="str">
        <f t="shared" si="26"/>
        <v>RETENCION</v>
      </c>
      <c r="F302" s="224" t="str">
        <f t="shared" si="26"/>
        <v>S.E.</v>
      </c>
      <c r="G302" s="224" t="str">
        <f t="shared" si="26"/>
        <v>SUELDO NETO</v>
      </c>
      <c r="H302" s="224" t="str">
        <f t="shared" si="26"/>
        <v>FIRMA</v>
      </c>
    </row>
    <row r="303" spans="1:8" ht="42" customHeight="1" thickBot="1">
      <c r="A303" s="8">
        <v>113</v>
      </c>
      <c r="B303" s="8" t="s">
        <v>380</v>
      </c>
      <c r="C303" s="22" t="s">
        <v>381</v>
      </c>
      <c r="D303" s="12">
        <v>4190</v>
      </c>
      <c r="E303" s="12">
        <v>167</v>
      </c>
      <c r="F303" s="12"/>
      <c r="G303" s="12">
        <f>D303-E303+F303</f>
        <v>4023</v>
      </c>
      <c r="H303" s="226"/>
    </row>
    <row r="304" spans="1:8" ht="40.5" customHeight="1" thickTop="1">
      <c r="A304" s="8"/>
      <c r="B304" s="8"/>
      <c r="C304" s="33" t="s">
        <v>9</v>
      </c>
      <c r="D304" s="24">
        <f>D303</f>
        <v>4190</v>
      </c>
      <c r="E304" s="24">
        <f>E303</f>
        <v>167</v>
      </c>
      <c r="F304" s="24">
        <f>F303</f>
        <v>0</v>
      </c>
      <c r="G304" s="24">
        <f>G303</f>
        <v>4023</v>
      </c>
      <c r="H304" s="8"/>
    </row>
    <row r="305" spans="1:8" ht="15" customHeight="1">
      <c r="A305" s="321" t="s">
        <v>0</v>
      </c>
      <c r="B305" s="321"/>
      <c r="C305" s="321"/>
      <c r="D305" s="321"/>
      <c r="E305" s="321"/>
      <c r="F305" s="321"/>
      <c r="G305" s="321"/>
      <c r="H305" s="321"/>
    </row>
    <row r="306" spans="1:8" ht="15" customHeight="1">
      <c r="A306" s="223"/>
      <c r="B306" s="223"/>
      <c r="C306" s="223"/>
      <c r="D306" s="223"/>
      <c r="E306" s="223"/>
      <c r="F306" s="223"/>
      <c r="G306" s="223"/>
      <c r="H306" s="223"/>
    </row>
    <row r="307" spans="1:8" ht="15" customHeight="1">
      <c r="A307" s="201"/>
      <c r="B307" s="321" t="str">
        <f>B278</f>
        <v>ADMINISTRACIÓN 2012-2015</v>
      </c>
      <c r="C307" s="321"/>
      <c r="D307" s="321"/>
      <c r="E307" s="321"/>
      <c r="F307" s="321"/>
      <c r="G307" s="321"/>
      <c r="H307" s="321"/>
    </row>
    <row r="308" spans="1:8" ht="2.25" customHeight="1">
      <c r="A308" s="201"/>
      <c r="B308" s="86"/>
      <c r="C308" s="87"/>
      <c r="D308" s="198"/>
      <c r="E308" s="198"/>
      <c r="F308" s="198"/>
      <c r="G308" s="198"/>
      <c r="H308" s="198"/>
    </row>
    <row r="309" spans="1:8" ht="15" customHeight="1">
      <c r="A309" s="321" t="str">
        <f>A4</f>
        <v>NOMINA CORRESPONDIENTE A LA PRIMER  QUINCENA </v>
      </c>
      <c r="B309" s="321"/>
      <c r="C309" s="321"/>
      <c r="D309" s="321"/>
      <c r="E309" s="321"/>
      <c r="F309" s="321"/>
      <c r="G309" s="321"/>
      <c r="H309" s="321"/>
    </row>
    <row r="310" spans="1:8" ht="15" customHeight="1">
      <c r="A310" s="321" t="str">
        <f>A5</f>
        <v>DEL MES DE AGOSTO 2014.</v>
      </c>
      <c r="B310" s="321"/>
      <c r="C310" s="321"/>
      <c r="D310" s="321"/>
      <c r="E310" s="321"/>
      <c r="F310" s="321"/>
      <c r="G310" s="321"/>
      <c r="H310" s="321"/>
    </row>
    <row r="311" spans="1:8" ht="15" customHeight="1">
      <c r="A311" s="322" t="s">
        <v>118</v>
      </c>
      <c r="B311" s="322"/>
      <c r="C311" s="322"/>
      <c r="D311" s="322"/>
      <c r="E311" s="322"/>
      <c r="F311" s="322"/>
      <c r="G311" s="322"/>
      <c r="H311" s="322"/>
    </row>
    <row r="312" spans="1:8" ht="15" customHeight="1">
      <c r="A312" s="322" t="s">
        <v>144</v>
      </c>
      <c r="B312" s="322"/>
      <c r="C312" s="322"/>
      <c r="D312" s="322"/>
      <c r="E312" s="322"/>
      <c r="F312" s="322"/>
      <c r="G312" s="322"/>
      <c r="H312" s="322"/>
    </row>
    <row r="313" spans="1:8" ht="15" customHeight="1">
      <c r="A313" s="199" t="str">
        <f aca="true" t="shared" si="27" ref="A313:H313">A7</f>
        <v>O.G</v>
      </c>
      <c r="B313" s="199" t="str">
        <f t="shared" si="27"/>
        <v>NOMBRE</v>
      </c>
      <c r="C313" s="199" t="str">
        <f t="shared" si="27"/>
        <v>PUESTO</v>
      </c>
      <c r="D313" s="199" t="str">
        <f t="shared" si="27"/>
        <v>SUELDO</v>
      </c>
      <c r="E313" s="199" t="str">
        <f t="shared" si="27"/>
        <v>RETENCION</v>
      </c>
      <c r="F313" s="199" t="str">
        <f t="shared" si="27"/>
        <v>S.E.</v>
      </c>
      <c r="G313" s="199" t="str">
        <f t="shared" si="27"/>
        <v>SUELDO NETO</v>
      </c>
      <c r="H313" s="199" t="str">
        <f t="shared" si="27"/>
        <v>FIRMA</v>
      </c>
    </row>
    <row r="314" spans="1:8" ht="40.5" customHeight="1" thickBot="1">
      <c r="A314" s="8">
        <v>1101</v>
      </c>
      <c r="B314" s="9" t="s">
        <v>145</v>
      </c>
      <c r="C314" s="22" t="s">
        <v>209</v>
      </c>
      <c r="D314" s="10">
        <v>3078</v>
      </c>
      <c r="E314" s="108"/>
      <c r="F314" s="108">
        <v>90</v>
      </c>
      <c r="G314" s="10">
        <f>D314-E314+F314</f>
        <v>3168</v>
      </c>
      <c r="H314" s="35"/>
    </row>
    <row r="315" spans="1:8" ht="40.5" customHeight="1" thickBot="1">
      <c r="A315" s="8">
        <v>1101</v>
      </c>
      <c r="B315" s="9" t="s">
        <v>220</v>
      </c>
      <c r="C315" s="22" t="s">
        <v>146</v>
      </c>
      <c r="D315" s="10">
        <v>3078</v>
      </c>
      <c r="E315" s="11"/>
      <c r="F315" s="11">
        <v>90</v>
      </c>
      <c r="G315" s="10">
        <f>D315-E315+F315</f>
        <v>3168</v>
      </c>
      <c r="H315" s="35"/>
    </row>
    <row r="316" spans="1:8" ht="40.5" customHeight="1" thickBot="1">
      <c r="A316" s="8">
        <v>113</v>
      </c>
      <c r="B316" s="9" t="s">
        <v>147</v>
      </c>
      <c r="C316" s="22" t="s">
        <v>361</v>
      </c>
      <c r="D316" s="10">
        <v>3078</v>
      </c>
      <c r="E316" s="10"/>
      <c r="F316" s="10">
        <v>90</v>
      </c>
      <c r="G316" s="10">
        <f>D316-E316+F316</f>
        <v>3168</v>
      </c>
      <c r="H316" s="35"/>
    </row>
    <row r="317" spans="1:8" ht="40.5" customHeight="1" thickBot="1">
      <c r="A317" s="8">
        <v>1101</v>
      </c>
      <c r="B317" s="9" t="s">
        <v>148</v>
      </c>
      <c r="C317" s="22" t="s">
        <v>149</v>
      </c>
      <c r="D317" s="10">
        <v>2740</v>
      </c>
      <c r="E317" s="10"/>
      <c r="F317" s="10">
        <v>111</v>
      </c>
      <c r="G317" s="10">
        <f>D317-E317+F317</f>
        <v>2851</v>
      </c>
      <c r="H317" s="35"/>
    </row>
    <row r="318" spans="1:8" ht="40.5" customHeight="1" thickBot="1">
      <c r="A318" s="8">
        <v>1101</v>
      </c>
      <c r="B318" s="9" t="s">
        <v>261</v>
      </c>
      <c r="C318" s="22" t="s">
        <v>262</v>
      </c>
      <c r="D318" s="12">
        <v>4400</v>
      </c>
      <c r="E318" s="12">
        <v>167</v>
      </c>
      <c r="F318" s="12"/>
      <c r="G318" s="12">
        <f>D318-E318+F318</f>
        <v>4233</v>
      </c>
      <c r="H318" s="126"/>
    </row>
    <row r="319" spans="1:8" ht="40.5" customHeight="1" thickTop="1">
      <c r="A319" s="8"/>
      <c r="B319" s="9"/>
      <c r="C319" s="33" t="s">
        <v>9</v>
      </c>
      <c r="D319" s="85">
        <f>SUM(D314:D318)</f>
        <v>16374</v>
      </c>
      <c r="E319" s="85">
        <f>SUM(E314:E318)</f>
        <v>167</v>
      </c>
      <c r="F319" s="85">
        <f>SUM(F314:F318)</f>
        <v>381</v>
      </c>
      <c r="G319" s="85">
        <f>SUM(G314:G318)</f>
        <v>16588</v>
      </c>
      <c r="H319" s="26"/>
    </row>
    <row r="320" spans="1:8" ht="15" customHeight="1">
      <c r="A320" s="321" t="s">
        <v>0</v>
      </c>
      <c r="B320" s="321"/>
      <c r="C320" s="321"/>
      <c r="D320" s="321"/>
      <c r="E320" s="321"/>
      <c r="F320" s="321"/>
      <c r="G320" s="321"/>
      <c r="H320" s="321"/>
    </row>
    <row r="321" spans="1:8" ht="15" customHeight="1">
      <c r="A321" s="201"/>
      <c r="B321" s="321" t="str">
        <f>B307</f>
        <v>ADMINISTRACIÓN 2012-2015</v>
      </c>
      <c r="C321" s="321"/>
      <c r="D321" s="321"/>
      <c r="E321" s="321"/>
      <c r="F321" s="321"/>
      <c r="G321" s="321"/>
      <c r="H321" s="321"/>
    </row>
    <row r="322" spans="1:8" ht="2.25" customHeight="1">
      <c r="A322" s="201"/>
      <c r="B322" s="86"/>
      <c r="C322" s="87"/>
      <c r="D322" s="198"/>
      <c r="E322" s="198"/>
      <c r="F322" s="198"/>
      <c r="G322" s="198"/>
      <c r="H322" s="198"/>
    </row>
    <row r="323" spans="1:8" ht="15" customHeight="1">
      <c r="A323" s="321" t="str">
        <f>A4</f>
        <v>NOMINA CORRESPONDIENTE A LA PRIMER  QUINCENA </v>
      </c>
      <c r="B323" s="321"/>
      <c r="C323" s="321"/>
      <c r="D323" s="321"/>
      <c r="E323" s="321"/>
      <c r="F323" s="321"/>
      <c r="G323" s="321"/>
      <c r="H323" s="321"/>
    </row>
    <row r="324" spans="1:8" ht="15" customHeight="1">
      <c r="A324" s="321" t="str">
        <f>A5</f>
        <v>DEL MES DE AGOSTO 2014.</v>
      </c>
      <c r="B324" s="321"/>
      <c r="C324" s="321"/>
      <c r="D324" s="321"/>
      <c r="E324" s="321"/>
      <c r="F324" s="321"/>
      <c r="G324" s="321"/>
      <c r="H324" s="321"/>
    </row>
    <row r="325" spans="1:8" ht="15" customHeight="1">
      <c r="A325" s="324" t="s">
        <v>150</v>
      </c>
      <c r="B325" s="324"/>
      <c r="C325" s="324"/>
      <c r="D325" s="324"/>
      <c r="E325" s="324"/>
      <c r="F325" s="324"/>
      <c r="G325" s="324"/>
      <c r="H325" s="324"/>
    </row>
    <row r="326" spans="1:8" ht="15" customHeight="1">
      <c r="A326" s="200" t="str">
        <f aca="true" t="shared" si="28" ref="A326:H326">A7</f>
        <v>O.G</v>
      </c>
      <c r="B326" s="41" t="str">
        <f t="shared" si="28"/>
        <v>NOMBRE</v>
      </c>
      <c r="C326" s="200" t="str">
        <f t="shared" si="28"/>
        <v>PUESTO</v>
      </c>
      <c r="D326" s="200" t="str">
        <f t="shared" si="28"/>
        <v>SUELDO</v>
      </c>
      <c r="E326" s="200" t="str">
        <f t="shared" si="28"/>
        <v>RETENCION</v>
      </c>
      <c r="F326" s="200" t="str">
        <f t="shared" si="28"/>
        <v>S.E.</v>
      </c>
      <c r="G326" s="42" t="str">
        <f t="shared" si="28"/>
        <v>SUELDO NETO</v>
      </c>
      <c r="H326" s="200" t="str">
        <f t="shared" si="28"/>
        <v>FIRMA</v>
      </c>
    </row>
    <row r="327" spans="1:8" ht="40.5" customHeight="1" thickBot="1">
      <c r="A327" s="8">
        <v>113</v>
      </c>
      <c r="B327" s="9" t="s">
        <v>241</v>
      </c>
      <c r="C327" s="8" t="s">
        <v>11</v>
      </c>
      <c r="D327" s="10">
        <v>8103</v>
      </c>
      <c r="E327" s="36">
        <v>400</v>
      </c>
      <c r="F327" s="36"/>
      <c r="G327" s="10">
        <f>D327-E327+F327</f>
        <v>7703</v>
      </c>
      <c r="H327" s="35"/>
    </row>
    <row r="328" spans="1:8" ht="40.5" customHeight="1" thickBot="1">
      <c r="A328" s="8">
        <v>113</v>
      </c>
      <c r="B328" s="9" t="s">
        <v>151</v>
      </c>
      <c r="C328" s="8" t="s">
        <v>152</v>
      </c>
      <c r="D328" s="10">
        <v>7200</v>
      </c>
      <c r="E328" s="36">
        <v>400</v>
      </c>
      <c r="F328" s="36">
        <v>0</v>
      </c>
      <c r="G328" s="10">
        <f>D328-E328+F328</f>
        <v>6800</v>
      </c>
      <c r="H328" s="35"/>
    </row>
    <row r="329" spans="1:8" ht="40.5" customHeight="1" thickBot="1">
      <c r="A329" s="8">
        <v>113</v>
      </c>
      <c r="B329" s="9" t="s">
        <v>378</v>
      </c>
      <c r="C329" s="8" t="s">
        <v>152</v>
      </c>
      <c r="D329" s="10">
        <v>5335</v>
      </c>
      <c r="E329" s="36">
        <v>335</v>
      </c>
      <c r="F329" s="36"/>
      <c r="G329" s="10">
        <f>D329-E329+F329</f>
        <v>5000</v>
      </c>
      <c r="H329" s="35"/>
    </row>
    <row r="330" spans="1:8" ht="40.5" customHeight="1" thickBot="1">
      <c r="A330" s="8">
        <v>113</v>
      </c>
      <c r="B330" s="9" t="s">
        <v>153</v>
      </c>
      <c r="C330" s="8" t="s">
        <v>10</v>
      </c>
      <c r="D330" s="10">
        <v>4880</v>
      </c>
      <c r="E330" s="88">
        <v>335</v>
      </c>
      <c r="F330" s="88"/>
      <c r="G330" s="10">
        <f>D330-E330+F330</f>
        <v>4545</v>
      </c>
      <c r="H330" s="35"/>
    </row>
    <row r="331" spans="1:8" ht="40.5" customHeight="1" thickBot="1">
      <c r="A331" s="8">
        <v>113</v>
      </c>
      <c r="B331" s="9" t="s">
        <v>388</v>
      </c>
      <c r="C331" s="8" t="s">
        <v>10</v>
      </c>
      <c r="D331" s="12">
        <v>3520</v>
      </c>
      <c r="E331" s="90"/>
      <c r="F331" s="90">
        <v>90</v>
      </c>
      <c r="G331" s="12">
        <f>D331-E331+F331</f>
        <v>3610</v>
      </c>
      <c r="H331" s="35"/>
    </row>
    <row r="332" spans="1:8" ht="40.5" customHeight="1" thickTop="1">
      <c r="A332" s="198"/>
      <c r="B332" s="92"/>
      <c r="C332" s="33" t="s">
        <v>9</v>
      </c>
      <c r="D332" s="24">
        <f>SUM(D327:D331)</f>
        <v>29038</v>
      </c>
      <c r="E332" s="24">
        <f>SUM(E327:E331)</f>
        <v>1470</v>
      </c>
      <c r="F332" s="24">
        <f>SUM(F327:F331)</f>
        <v>90</v>
      </c>
      <c r="G332" s="24">
        <f>SUM(G327:G331)</f>
        <v>27658</v>
      </c>
      <c r="H332" s="96"/>
    </row>
    <row r="333" spans="1:8" ht="15" customHeight="1">
      <c r="A333" s="321" t="s">
        <v>0</v>
      </c>
      <c r="B333" s="321"/>
      <c r="C333" s="321"/>
      <c r="D333" s="321"/>
      <c r="E333" s="321"/>
      <c r="F333" s="321"/>
      <c r="G333" s="321"/>
      <c r="H333" s="321"/>
    </row>
    <row r="334" spans="1:8" ht="15" customHeight="1">
      <c r="A334" s="201"/>
      <c r="B334" s="321" t="str">
        <f>B321</f>
        <v>ADMINISTRACIÓN 2012-2015</v>
      </c>
      <c r="C334" s="321"/>
      <c r="D334" s="321"/>
      <c r="E334" s="321"/>
      <c r="F334" s="321"/>
      <c r="G334" s="321"/>
      <c r="H334" s="321"/>
    </row>
    <row r="335" spans="1:8" ht="2.25" customHeight="1">
      <c r="A335" s="201"/>
      <c r="B335" s="86"/>
      <c r="C335" s="87"/>
      <c r="D335" s="198"/>
      <c r="E335" s="198"/>
      <c r="F335" s="198"/>
      <c r="G335" s="198"/>
      <c r="H335" s="198"/>
    </row>
    <row r="336" spans="1:8" ht="15" customHeight="1">
      <c r="A336" s="321" t="s">
        <v>387</v>
      </c>
      <c r="B336" s="321"/>
      <c r="C336" s="321"/>
      <c r="D336" s="321"/>
      <c r="E336" s="321"/>
      <c r="F336" s="321"/>
      <c r="G336" s="321"/>
      <c r="H336" s="321"/>
    </row>
    <row r="337" spans="1:8" ht="15" customHeight="1">
      <c r="A337" s="321" t="str">
        <f>A5</f>
        <v>DEL MES DE AGOSTO 2014.</v>
      </c>
      <c r="B337" s="321"/>
      <c r="C337" s="321"/>
      <c r="D337" s="321"/>
      <c r="E337" s="321"/>
      <c r="F337" s="321"/>
      <c r="G337" s="321"/>
      <c r="H337" s="321"/>
    </row>
    <row r="338" spans="1:8" ht="15" customHeight="1">
      <c r="A338" s="324" t="s">
        <v>336</v>
      </c>
      <c r="B338" s="324"/>
      <c r="C338" s="324"/>
      <c r="D338" s="324"/>
      <c r="E338" s="324"/>
      <c r="F338" s="324"/>
      <c r="G338" s="324"/>
      <c r="H338" s="324"/>
    </row>
    <row r="339" spans="1:8" ht="15" customHeight="1">
      <c r="A339" s="200" t="str">
        <f aca="true" t="shared" si="29" ref="A339:H339">A7</f>
        <v>O.G</v>
      </c>
      <c r="B339" s="41" t="str">
        <f t="shared" si="29"/>
        <v>NOMBRE</v>
      </c>
      <c r="C339" s="41" t="str">
        <f t="shared" si="29"/>
        <v>PUESTO</v>
      </c>
      <c r="D339" s="41" t="str">
        <f t="shared" si="29"/>
        <v>SUELDO</v>
      </c>
      <c r="E339" s="41" t="str">
        <f t="shared" si="29"/>
        <v>RETENCION</v>
      </c>
      <c r="F339" s="41" t="str">
        <f t="shared" si="29"/>
        <v>S.E.</v>
      </c>
      <c r="G339" s="41" t="str">
        <f t="shared" si="29"/>
        <v>SUELDO NETO</v>
      </c>
      <c r="H339" s="41" t="str">
        <f t="shared" si="29"/>
        <v>FIRMA</v>
      </c>
    </row>
    <row r="340" spans="1:16" s="252" customFormat="1" ht="40.5" customHeight="1" thickBot="1">
      <c r="A340" s="305">
        <v>113</v>
      </c>
      <c r="B340" s="306" t="s">
        <v>337</v>
      </c>
      <c r="C340" s="242" t="s">
        <v>338</v>
      </c>
      <c r="D340" s="243">
        <v>5788</v>
      </c>
      <c r="E340" s="243">
        <v>335</v>
      </c>
      <c r="F340" s="243"/>
      <c r="G340" s="243">
        <f>D340-E340+F340</f>
        <v>5453</v>
      </c>
      <c r="H340" s="307"/>
      <c r="I340" s="251"/>
      <c r="J340" s="251"/>
      <c r="K340" s="251"/>
      <c r="L340" s="251"/>
      <c r="M340" s="251"/>
      <c r="N340" s="251"/>
      <c r="O340" s="251"/>
      <c r="P340" s="251"/>
    </row>
    <row r="341" spans="1:8" ht="40.5" customHeight="1" thickTop="1">
      <c r="A341" s="198"/>
      <c r="B341" s="86"/>
      <c r="C341" s="33" t="s">
        <v>9</v>
      </c>
      <c r="D341" s="24">
        <f>SUM(D340:D340)</f>
        <v>5788</v>
      </c>
      <c r="E341" s="24">
        <f>SUM(E340:E340)</f>
        <v>335</v>
      </c>
      <c r="F341" s="24">
        <f>SUM(F340:F340)</f>
        <v>0</v>
      </c>
      <c r="G341" s="24">
        <f>SUM(G340:G340)</f>
        <v>5453</v>
      </c>
      <c r="H341" s="198"/>
    </row>
    <row r="342" spans="1:8" ht="15" customHeight="1">
      <c r="A342" s="321" t="s">
        <v>0</v>
      </c>
      <c r="B342" s="321"/>
      <c r="C342" s="321"/>
      <c r="D342" s="321"/>
      <c r="E342" s="321"/>
      <c r="F342" s="321"/>
      <c r="G342" s="321"/>
      <c r="H342" s="321"/>
    </row>
    <row r="343" spans="1:8" ht="15" customHeight="1">
      <c r="A343" s="201"/>
      <c r="B343" s="321" t="str">
        <f>B120</f>
        <v>ADMINISTRACIÓN 2012-2015</v>
      </c>
      <c r="C343" s="321"/>
      <c r="D343" s="321"/>
      <c r="E343" s="321"/>
      <c r="F343" s="321"/>
      <c r="G343" s="321"/>
      <c r="H343" s="321"/>
    </row>
    <row r="344" spans="1:8" ht="2.25" customHeight="1">
      <c r="A344" s="201"/>
      <c r="B344" s="86"/>
      <c r="C344" s="87"/>
      <c r="D344" s="198"/>
      <c r="E344" s="198"/>
      <c r="F344" s="198"/>
      <c r="G344" s="198"/>
      <c r="H344" s="198"/>
    </row>
    <row r="345" spans="1:8" ht="15" customHeight="1">
      <c r="A345" s="321" t="str">
        <f>A4</f>
        <v>NOMINA CORRESPONDIENTE A LA PRIMER  QUINCENA </v>
      </c>
      <c r="B345" s="321"/>
      <c r="C345" s="321"/>
      <c r="D345" s="321"/>
      <c r="E345" s="321"/>
      <c r="F345" s="321"/>
      <c r="G345" s="321"/>
      <c r="H345" s="321"/>
    </row>
    <row r="346" spans="1:8" ht="15" customHeight="1">
      <c r="A346" s="321" t="str">
        <f>A5</f>
        <v>DEL MES DE AGOSTO 2014.</v>
      </c>
      <c r="B346" s="321"/>
      <c r="C346" s="321"/>
      <c r="D346" s="321"/>
      <c r="E346" s="321"/>
      <c r="F346" s="321"/>
      <c r="G346" s="321"/>
      <c r="H346" s="321"/>
    </row>
    <row r="347" spans="1:8" ht="15" customHeight="1">
      <c r="A347" s="322" t="s">
        <v>155</v>
      </c>
      <c r="B347" s="322"/>
      <c r="C347" s="322"/>
      <c r="D347" s="322"/>
      <c r="E347" s="322"/>
      <c r="F347" s="322"/>
      <c r="G347" s="322"/>
      <c r="H347" s="322"/>
    </row>
    <row r="348" spans="1:8" ht="15" customHeight="1">
      <c r="A348" s="199" t="str">
        <f aca="true" t="shared" si="30" ref="A348:H348">A7</f>
        <v>O.G</v>
      </c>
      <c r="B348" s="21" t="str">
        <f t="shared" si="30"/>
        <v>NOMBRE</v>
      </c>
      <c r="C348" s="199" t="str">
        <f t="shared" si="30"/>
        <v>PUESTO</v>
      </c>
      <c r="D348" s="199" t="str">
        <f t="shared" si="30"/>
        <v>SUELDO</v>
      </c>
      <c r="E348" s="199" t="str">
        <f t="shared" si="30"/>
        <v>RETENCION</v>
      </c>
      <c r="F348" s="199" t="str">
        <f t="shared" si="30"/>
        <v>S.E.</v>
      </c>
      <c r="G348" s="199" t="str">
        <f t="shared" si="30"/>
        <v>SUELDO NETO</v>
      </c>
      <c r="H348" s="199" t="str">
        <f t="shared" si="30"/>
        <v>FIRMA</v>
      </c>
    </row>
    <row r="349" spans="1:8" ht="40.5" customHeight="1" thickBot="1">
      <c r="A349" s="8">
        <v>113</v>
      </c>
      <c r="B349" s="9" t="s">
        <v>308</v>
      </c>
      <c r="C349" s="8" t="s">
        <v>156</v>
      </c>
      <c r="D349" s="10">
        <v>4670</v>
      </c>
      <c r="E349" s="11">
        <v>200</v>
      </c>
      <c r="F349" s="11"/>
      <c r="G349" s="11">
        <f>D349-E349+F349</f>
        <v>4470</v>
      </c>
      <c r="H349" s="127"/>
    </row>
    <row r="350" spans="1:8" ht="40.5" customHeight="1" thickBot="1">
      <c r="A350" s="8">
        <v>113</v>
      </c>
      <c r="B350" s="9" t="s">
        <v>384</v>
      </c>
      <c r="C350" s="8" t="s">
        <v>10</v>
      </c>
      <c r="D350" s="10">
        <v>2481</v>
      </c>
      <c r="E350" s="88"/>
      <c r="F350" s="88">
        <v>129</v>
      </c>
      <c r="G350" s="11">
        <f>D350-E350+F350</f>
        <v>2610</v>
      </c>
      <c r="H350" s="127"/>
    </row>
    <row r="351" spans="1:8" ht="40.5" customHeight="1" thickBot="1">
      <c r="A351" s="8">
        <v>113</v>
      </c>
      <c r="B351" s="9" t="s">
        <v>157</v>
      </c>
      <c r="C351" s="8" t="s">
        <v>142</v>
      </c>
      <c r="D351" s="10">
        <v>2610</v>
      </c>
      <c r="E351" s="11"/>
      <c r="F351" s="11">
        <v>129</v>
      </c>
      <c r="G351" s="11">
        <f>D351-E351+F351</f>
        <v>2739</v>
      </c>
      <c r="H351" s="160"/>
    </row>
    <row r="352" spans="1:8" ht="40.5" customHeight="1" thickBot="1">
      <c r="A352" s="8">
        <v>113</v>
      </c>
      <c r="B352" s="9" t="s">
        <v>158</v>
      </c>
      <c r="C352" s="22" t="s">
        <v>159</v>
      </c>
      <c r="D352" s="10">
        <v>3175</v>
      </c>
      <c r="E352" s="10"/>
      <c r="F352" s="10">
        <v>90</v>
      </c>
      <c r="G352" s="11">
        <f>D352-E352+F352</f>
        <v>3265</v>
      </c>
      <c r="H352" s="160"/>
    </row>
    <row r="353" spans="1:8" ht="40.5" customHeight="1" thickBot="1">
      <c r="A353" s="8">
        <v>113</v>
      </c>
      <c r="B353" s="192" t="s">
        <v>161</v>
      </c>
      <c r="C353" s="194" t="s">
        <v>123</v>
      </c>
      <c r="D353" s="12">
        <v>2835</v>
      </c>
      <c r="E353" s="12"/>
      <c r="F353" s="12">
        <v>111</v>
      </c>
      <c r="G353" s="12">
        <f>D353-E353+F353</f>
        <v>2946</v>
      </c>
      <c r="H353" s="160"/>
    </row>
    <row r="354" spans="1:8" ht="40.5" customHeight="1" thickTop="1">
      <c r="A354" s="201"/>
      <c r="B354" s="28"/>
      <c r="C354" s="33" t="s">
        <v>9</v>
      </c>
      <c r="D354" s="85">
        <f>SUM(D349:D353)</f>
        <v>15771</v>
      </c>
      <c r="E354" s="85">
        <f>SUM(E349:E353)</f>
        <v>200</v>
      </c>
      <c r="F354" s="85">
        <f>SUM(F349:F353)</f>
        <v>459</v>
      </c>
      <c r="G354" s="85">
        <f>SUM(G349:G353)</f>
        <v>16030</v>
      </c>
      <c r="H354" s="96"/>
    </row>
    <row r="355" spans="1:8" ht="15" customHeight="1">
      <c r="A355" s="321" t="s">
        <v>0</v>
      </c>
      <c r="B355" s="321"/>
      <c r="C355" s="321"/>
      <c r="D355" s="321"/>
      <c r="E355" s="321"/>
      <c r="F355" s="321"/>
      <c r="G355" s="321"/>
      <c r="H355" s="321"/>
    </row>
    <row r="356" spans="1:8" ht="15" customHeight="1">
      <c r="A356" s="201"/>
      <c r="B356" s="321" t="str">
        <f>B343</f>
        <v>ADMINISTRACIÓN 2012-2015</v>
      </c>
      <c r="C356" s="321"/>
      <c r="D356" s="321"/>
      <c r="E356" s="321"/>
      <c r="F356" s="321"/>
      <c r="G356" s="321"/>
      <c r="H356" s="321"/>
    </row>
    <row r="357" spans="1:8" ht="2.25" customHeight="1">
      <c r="A357" s="201"/>
      <c r="B357" s="86"/>
      <c r="C357" s="87"/>
      <c r="D357" s="198"/>
      <c r="E357" s="198"/>
      <c r="F357" s="198"/>
      <c r="G357" s="198"/>
      <c r="H357" s="198"/>
    </row>
    <row r="358" spans="1:8" ht="15" customHeight="1">
      <c r="A358" s="321" t="str">
        <f>A4</f>
        <v>NOMINA CORRESPONDIENTE A LA PRIMER  QUINCENA </v>
      </c>
      <c r="B358" s="321"/>
      <c r="C358" s="321"/>
      <c r="D358" s="321"/>
      <c r="E358" s="321"/>
      <c r="F358" s="321"/>
      <c r="G358" s="321"/>
      <c r="H358" s="321"/>
    </row>
    <row r="359" spans="1:8" ht="15" customHeight="1">
      <c r="A359" s="321" t="str">
        <f>A5</f>
        <v>DEL MES DE AGOSTO 2014.</v>
      </c>
      <c r="B359" s="321"/>
      <c r="C359" s="321"/>
      <c r="D359" s="321"/>
      <c r="E359" s="321"/>
      <c r="F359" s="321"/>
      <c r="G359" s="321"/>
      <c r="H359" s="321"/>
    </row>
    <row r="360" spans="1:8" ht="15" customHeight="1">
      <c r="A360" s="322" t="s">
        <v>162</v>
      </c>
      <c r="B360" s="322"/>
      <c r="C360" s="322"/>
      <c r="D360" s="322"/>
      <c r="E360" s="322"/>
      <c r="F360" s="322"/>
      <c r="G360" s="322"/>
      <c r="H360" s="322"/>
    </row>
    <row r="361" spans="1:8" ht="15" customHeight="1">
      <c r="A361" s="199" t="str">
        <f aca="true" t="shared" si="31" ref="A361:H361">A7</f>
        <v>O.G</v>
      </c>
      <c r="B361" s="21" t="str">
        <f t="shared" si="31"/>
        <v>NOMBRE</v>
      </c>
      <c r="C361" s="199" t="str">
        <f t="shared" si="31"/>
        <v>PUESTO</v>
      </c>
      <c r="D361" s="199" t="str">
        <f t="shared" si="31"/>
        <v>SUELDO</v>
      </c>
      <c r="E361" s="199" t="str">
        <f t="shared" si="31"/>
        <v>RETENCION</v>
      </c>
      <c r="F361" s="199" t="str">
        <f t="shared" si="31"/>
        <v>S.E.</v>
      </c>
      <c r="G361" s="199" t="str">
        <f t="shared" si="31"/>
        <v>SUELDO NETO</v>
      </c>
      <c r="H361" s="199" t="str">
        <f t="shared" si="31"/>
        <v>FIRMA</v>
      </c>
    </row>
    <row r="362" spans="1:8" ht="41.25" customHeight="1" thickBot="1">
      <c r="A362" s="199">
        <v>113</v>
      </c>
      <c r="B362" s="152" t="s">
        <v>310</v>
      </c>
      <c r="C362" s="153" t="s">
        <v>67</v>
      </c>
      <c r="D362" s="154">
        <v>2300</v>
      </c>
      <c r="E362" s="154"/>
      <c r="F362" s="154">
        <v>142</v>
      </c>
      <c r="G362" s="154">
        <f>D362-E362+F362</f>
        <v>2442</v>
      </c>
      <c r="H362" s="127"/>
    </row>
    <row r="363" spans="1:8" ht="40.5" customHeight="1" thickBot="1">
      <c r="A363" s="8">
        <v>113</v>
      </c>
      <c r="B363" s="9" t="s">
        <v>307</v>
      </c>
      <c r="C363" s="194" t="s">
        <v>67</v>
      </c>
      <c r="D363" s="10">
        <v>2300</v>
      </c>
      <c r="E363" s="11"/>
      <c r="F363" s="11">
        <v>142</v>
      </c>
      <c r="G363" s="154">
        <f aca="true" t="shared" si="32" ref="G363:G373">D363-E363+F363</f>
        <v>2442</v>
      </c>
      <c r="H363" s="127"/>
    </row>
    <row r="364" spans="1:8" ht="40.5" customHeight="1" thickBot="1">
      <c r="A364" s="8">
        <v>113</v>
      </c>
      <c r="B364" s="9" t="s">
        <v>163</v>
      </c>
      <c r="C364" s="22" t="s">
        <v>164</v>
      </c>
      <c r="D364" s="10">
        <v>3050</v>
      </c>
      <c r="E364" s="11"/>
      <c r="F364" s="11">
        <v>90</v>
      </c>
      <c r="G364" s="154">
        <f t="shared" si="32"/>
        <v>3140</v>
      </c>
      <c r="H364" s="127"/>
    </row>
    <row r="365" spans="1:8" ht="44.25" customHeight="1" thickBot="1">
      <c r="A365" s="8">
        <v>113</v>
      </c>
      <c r="B365" s="32" t="s">
        <v>165</v>
      </c>
      <c r="C365" s="22" t="s">
        <v>166</v>
      </c>
      <c r="D365" s="107">
        <v>2900</v>
      </c>
      <c r="E365" s="107"/>
      <c r="F365" s="107">
        <v>111</v>
      </c>
      <c r="G365" s="154">
        <f t="shared" si="32"/>
        <v>3011</v>
      </c>
      <c r="H365" s="126"/>
    </row>
    <row r="366" spans="1:8" ht="40.5" customHeight="1" thickBot="1">
      <c r="A366" s="8">
        <v>113</v>
      </c>
      <c r="B366" s="9" t="s">
        <v>167</v>
      </c>
      <c r="C366" s="22" t="s">
        <v>123</v>
      </c>
      <c r="D366" s="10">
        <v>2653</v>
      </c>
      <c r="E366" s="11"/>
      <c r="F366" s="11">
        <v>129</v>
      </c>
      <c r="G366" s="154">
        <f t="shared" si="32"/>
        <v>2782</v>
      </c>
      <c r="H366" s="127"/>
    </row>
    <row r="367" spans="1:8" ht="40.5" customHeight="1" thickBot="1">
      <c r="A367" s="8">
        <v>113</v>
      </c>
      <c r="B367" s="9" t="s">
        <v>168</v>
      </c>
      <c r="C367" s="22" t="s">
        <v>123</v>
      </c>
      <c r="D367" s="10">
        <v>2653</v>
      </c>
      <c r="E367" s="10"/>
      <c r="F367" s="10">
        <v>129</v>
      </c>
      <c r="G367" s="154">
        <f t="shared" si="32"/>
        <v>2782</v>
      </c>
      <c r="H367" s="127"/>
    </row>
    <row r="368" spans="1:8" ht="40.5" customHeight="1" thickBot="1">
      <c r="A368" s="8">
        <v>113</v>
      </c>
      <c r="B368" s="9" t="s">
        <v>169</v>
      </c>
      <c r="C368" s="22" t="s">
        <v>123</v>
      </c>
      <c r="D368" s="10">
        <v>2653</v>
      </c>
      <c r="E368" s="10"/>
      <c r="F368" s="10">
        <v>129</v>
      </c>
      <c r="G368" s="154">
        <f t="shared" si="32"/>
        <v>2782</v>
      </c>
      <c r="H368" s="127"/>
    </row>
    <row r="369" spans="1:8" ht="40.5" customHeight="1" thickBot="1">
      <c r="A369" s="8">
        <v>113</v>
      </c>
      <c r="B369" s="9" t="s">
        <v>170</v>
      </c>
      <c r="C369" s="22" t="s">
        <v>171</v>
      </c>
      <c r="D369" s="10">
        <v>3100</v>
      </c>
      <c r="E369" s="11"/>
      <c r="F369" s="11">
        <v>90</v>
      </c>
      <c r="G369" s="154">
        <f t="shared" si="32"/>
        <v>3190</v>
      </c>
      <c r="H369" s="127"/>
    </row>
    <row r="370" spans="1:8" ht="40.5" customHeight="1" thickBot="1">
      <c r="A370" s="8">
        <v>113</v>
      </c>
      <c r="B370" s="9" t="s">
        <v>172</v>
      </c>
      <c r="C370" s="22" t="s">
        <v>142</v>
      </c>
      <c r="D370" s="10">
        <v>3100</v>
      </c>
      <c r="E370" s="11"/>
      <c r="F370" s="11">
        <v>90</v>
      </c>
      <c r="G370" s="154">
        <f t="shared" si="32"/>
        <v>3190</v>
      </c>
      <c r="H370" s="127"/>
    </row>
    <row r="371" spans="1:8" ht="40.5" customHeight="1" thickBot="1">
      <c r="A371" s="8">
        <v>113</v>
      </c>
      <c r="B371" s="9" t="s">
        <v>173</v>
      </c>
      <c r="C371" s="22" t="s">
        <v>142</v>
      </c>
      <c r="D371" s="10">
        <v>2557</v>
      </c>
      <c r="E371" s="11"/>
      <c r="F371" s="11">
        <v>129</v>
      </c>
      <c r="G371" s="154">
        <f t="shared" si="32"/>
        <v>2686</v>
      </c>
      <c r="H371" s="127"/>
    </row>
    <row r="372" spans="1:8" ht="40.5" customHeight="1" thickBot="1">
      <c r="A372" s="8">
        <v>113</v>
      </c>
      <c r="B372" s="9" t="s">
        <v>174</v>
      </c>
      <c r="C372" s="22" t="s">
        <v>175</v>
      </c>
      <c r="D372" s="10">
        <v>2665</v>
      </c>
      <c r="E372" s="10"/>
      <c r="F372" s="10">
        <v>129</v>
      </c>
      <c r="G372" s="154">
        <f t="shared" si="32"/>
        <v>2794</v>
      </c>
      <c r="H372" s="127"/>
    </row>
    <row r="373" spans="1:8" ht="40.5" customHeight="1" thickBot="1">
      <c r="A373" s="8">
        <v>113</v>
      </c>
      <c r="B373" s="9" t="s">
        <v>264</v>
      </c>
      <c r="C373" s="22" t="s">
        <v>97</v>
      </c>
      <c r="D373" s="12">
        <v>3260</v>
      </c>
      <c r="E373" s="12"/>
      <c r="F373" s="12">
        <v>90</v>
      </c>
      <c r="G373" s="193">
        <f t="shared" si="32"/>
        <v>3350</v>
      </c>
      <c r="H373" s="127"/>
    </row>
    <row r="374" spans="1:8" ht="40.5" customHeight="1" thickTop="1">
      <c r="A374" s="201"/>
      <c r="B374" s="28"/>
      <c r="C374" s="33" t="s">
        <v>9</v>
      </c>
      <c r="D374" s="85">
        <f>SUM(D362:D373)</f>
        <v>33191</v>
      </c>
      <c r="E374" s="85">
        <f>SUM(E362:E373)</f>
        <v>0</v>
      </c>
      <c r="F374" s="85">
        <f>SUM(F362:F373)</f>
        <v>1400</v>
      </c>
      <c r="G374" s="85">
        <f>SUM(G362:G373)</f>
        <v>34591</v>
      </c>
      <c r="H374" s="96"/>
    </row>
    <row r="375" spans="1:8" ht="15" customHeight="1">
      <c r="A375" s="321" t="s">
        <v>0</v>
      </c>
      <c r="B375" s="321"/>
      <c r="C375" s="321"/>
      <c r="D375" s="321"/>
      <c r="E375" s="321"/>
      <c r="F375" s="321"/>
      <c r="G375" s="321"/>
      <c r="H375" s="321"/>
    </row>
    <row r="376" spans="1:8" ht="15" customHeight="1">
      <c r="A376" s="201"/>
      <c r="B376" s="321" t="str">
        <f>B356</f>
        <v>ADMINISTRACIÓN 2012-2015</v>
      </c>
      <c r="C376" s="321"/>
      <c r="D376" s="321"/>
      <c r="E376" s="321"/>
      <c r="F376" s="321"/>
      <c r="G376" s="321"/>
      <c r="H376" s="321"/>
    </row>
    <row r="377" spans="1:8" ht="2.25" customHeight="1">
      <c r="A377" s="201"/>
      <c r="B377" s="86"/>
      <c r="C377" s="87"/>
      <c r="D377" s="198"/>
      <c r="E377" s="198"/>
      <c r="F377" s="198"/>
      <c r="G377" s="198"/>
      <c r="H377" s="198"/>
    </row>
    <row r="378" spans="1:8" ht="15" customHeight="1">
      <c r="A378" s="321" t="str">
        <f>A4</f>
        <v>NOMINA CORRESPONDIENTE A LA PRIMER  QUINCENA </v>
      </c>
      <c r="B378" s="321"/>
      <c r="C378" s="321"/>
      <c r="D378" s="321"/>
      <c r="E378" s="321"/>
      <c r="F378" s="321"/>
      <c r="G378" s="321"/>
      <c r="H378" s="321"/>
    </row>
    <row r="379" spans="1:8" ht="15" customHeight="1">
      <c r="A379" s="321" t="str">
        <f>A5</f>
        <v>DEL MES DE AGOSTO 2014.</v>
      </c>
      <c r="B379" s="321"/>
      <c r="C379" s="321"/>
      <c r="D379" s="321"/>
      <c r="E379" s="321"/>
      <c r="F379" s="321"/>
      <c r="G379" s="321"/>
      <c r="H379" s="321"/>
    </row>
    <row r="380" spans="1:8" ht="15" customHeight="1">
      <c r="A380" s="322" t="s">
        <v>176</v>
      </c>
      <c r="B380" s="322"/>
      <c r="C380" s="322"/>
      <c r="D380" s="322"/>
      <c r="E380" s="322"/>
      <c r="F380" s="322"/>
      <c r="G380" s="322"/>
      <c r="H380" s="322"/>
    </row>
    <row r="381" spans="1:8" ht="15" customHeight="1">
      <c r="A381" s="199" t="str">
        <f aca="true" t="shared" si="33" ref="A381:H381">A7</f>
        <v>O.G</v>
      </c>
      <c r="B381" s="21" t="str">
        <f t="shared" si="33"/>
        <v>NOMBRE</v>
      </c>
      <c r="C381" s="199" t="str">
        <f t="shared" si="33"/>
        <v>PUESTO</v>
      </c>
      <c r="D381" s="199" t="str">
        <f t="shared" si="33"/>
        <v>SUELDO</v>
      </c>
      <c r="E381" s="199" t="str">
        <f t="shared" si="33"/>
        <v>RETENCION</v>
      </c>
      <c r="F381" s="199" t="str">
        <f t="shared" si="33"/>
        <v>S.E.</v>
      </c>
      <c r="G381" s="199" t="str">
        <f t="shared" si="33"/>
        <v>SUELDO NETO</v>
      </c>
      <c r="H381" s="199" t="str">
        <f t="shared" si="33"/>
        <v>FIRMA</v>
      </c>
    </row>
    <row r="382" spans="1:8" ht="40.5" customHeight="1" thickBot="1">
      <c r="A382" s="8">
        <v>113</v>
      </c>
      <c r="B382" s="9" t="s">
        <v>242</v>
      </c>
      <c r="C382" s="8" t="s">
        <v>11</v>
      </c>
      <c r="D382" s="10">
        <v>7300</v>
      </c>
      <c r="E382" s="11">
        <v>400</v>
      </c>
      <c r="F382" s="11"/>
      <c r="G382" s="11">
        <f>D382-E382+F382</f>
        <v>6900</v>
      </c>
      <c r="H382" s="55"/>
    </row>
    <row r="383" spans="1:8" ht="40.5" customHeight="1" thickBot="1">
      <c r="A383" s="8">
        <v>113</v>
      </c>
      <c r="B383" s="9" t="s">
        <v>177</v>
      </c>
      <c r="C383" s="8" t="s">
        <v>115</v>
      </c>
      <c r="D383" s="10">
        <v>3075</v>
      </c>
      <c r="E383" s="11"/>
      <c r="F383" s="11">
        <v>90</v>
      </c>
      <c r="G383" s="11">
        <f>D383-E383+F383</f>
        <v>3165</v>
      </c>
      <c r="H383" s="35"/>
    </row>
    <row r="384" spans="1:8" ht="40.5" customHeight="1" thickBot="1">
      <c r="A384" s="8">
        <v>113</v>
      </c>
      <c r="B384" s="9" t="s">
        <v>178</v>
      </c>
      <c r="C384" s="8" t="s">
        <v>48</v>
      </c>
      <c r="D384" s="10">
        <v>2225</v>
      </c>
      <c r="E384" s="10"/>
      <c r="F384" s="10">
        <v>142</v>
      </c>
      <c r="G384" s="11">
        <f>D384-E384+F384</f>
        <v>2367</v>
      </c>
      <c r="H384" s="55"/>
    </row>
    <row r="385" spans="1:8" ht="40.5" customHeight="1" thickBot="1">
      <c r="A385" s="8">
        <v>113</v>
      </c>
      <c r="B385" s="9" t="s">
        <v>314</v>
      </c>
      <c r="C385" s="8" t="s">
        <v>373</v>
      </c>
      <c r="D385" s="10">
        <v>3140</v>
      </c>
      <c r="E385" s="10"/>
      <c r="F385" s="10">
        <v>90</v>
      </c>
      <c r="G385" s="11">
        <f>D385-E385+F385</f>
        <v>3230</v>
      </c>
      <c r="H385" s="55"/>
    </row>
    <row r="386" spans="1:8" ht="40.5" customHeight="1" thickBot="1">
      <c r="A386" s="8">
        <v>113</v>
      </c>
      <c r="B386" s="9" t="s">
        <v>210</v>
      </c>
      <c r="C386" s="8" t="s">
        <v>209</v>
      </c>
      <c r="D386" s="12">
        <v>1980</v>
      </c>
      <c r="E386" s="12"/>
      <c r="F386" s="12">
        <v>155</v>
      </c>
      <c r="G386" s="12">
        <f>D386-E386+F386</f>
        <v>2135</v>
      </c>
      <c r="H386" s="106"/>
    </row>
    <row r="387" spans="1:8" ht="40.5" customHeight="1" thickTop="1">
      <c r="A387" s="201"/>
      <c r="B387" s="28"/>
      <c r="C387" s="33" t="s">
        <v>9</v>
      </c>
      <c r="D387" s="85">
        <f>SUM(D382:D386)</f>
        <v>17720</v>
      </c>
      <c r="E387" s="85">
        <f>SUM(E382:E386)</f>
        <v>400</v>
      </c>
      <c r="F387" s="85">
        <f>SUM(F382:F386)</f>
        <v>477</v>
      </c>
      <c r="G387" s="85">
        <f>SUM(G382:G386)</f>
        <v>17797</v>
      </c>
      <c r="H387" s="94"/>
    </row>
    <row r="388" spans="1:8" ht="15" customHeight="1">
      <c r="A388" s="321" t="s">
        <v>0</v>
      </c>
      <c r="B388" s="321"/>
      <c r="C388" s="321"/>
      <c r="D388" s="321"/>
      <c r="E388" s="321"/>
      <c r="F388" s="321"/>
      <c r="G388" s="321"/>
      <c r="H388" s="321"/>
    </row>
    <row r="389" spans="1:8" ht="15" customHeight="1">
      <c r="A389" s="201"/>
      <c r="B389" s="321" t="str">
        <f>B376</f>
        <v>ADMINISTRACIÓN 2012-2015</v>
      </c>
      <c r="C389" s="321"/>
      <c r="D389" s="321"/>
      <c r="E389" s="321"/>
      <c r="F389" s="321"/>
      <c r="G389" s="321"/>
      <c r="H389" s="321"/>
    </row>
    <row r="390" spans="1:8" ht="2.25" customHeight="1">
      <c r="A390" s="201"/>
      <c r="B390" s="86"/>
      <c r="C390" s="87"/>
      <c r="D390" s="198"/>
      <c r="E390" s="198"/>
      <c r="F390" s="198"/>
      <c r="G390" s="198"/>
      <c r="H390" s="198"/>
    </row>
    <row r="391" spans="1:8" ht="15" customHeight="1">
      <c r="A391" s="321" t="str">
        <f>A4</f>
        <v>NOMINA CORRESPONDIENTE A LA PRIMER  QUINCENA </v>
      </c>
      <c r="B391" s="321"/>
      <c r="C391" s="321"/>
      <c r="D391" s="321"/>
      <c r="E391" s="321"/>
      <c r="F391" s="321"/>
      <c r="G391" s="321"/>
      <c r="H391" s="321"/>
    </row>
    <row r="392" spans="1:8" ht="15" customHeight="1">
      <c r="A392" s="321" t="str">
        <f>A5</f>
        <v>DEL MES DE AGOSTO 2014.</v>
      </c>
      <c r="B392" s="321"/>
      <c r="C392" s="321"/>
      <c r="D392" s="321"/>
      <c r="E392" s="321"/>
      <c r="F392" s="321"/>
      <c r="G392" s="321"/>
      <c r="H392" s="321"/>
    </row>
    <row r="393" spans="1:8" ht="15" customHeight="1">
      <c r="A393" s="322" t="s">
        <v>179</v>
      </c>
      <c r="B393" s="322"/>
      <c r="C393" s="322"/>
      <c r="D393" s="322"/>
      <c r="E393" s="322"/>
      <c r="F393" s="322"/>
      <c r="G393" s="322"/>
      <c r="H393" s="322"/>
    </row>
    <row r="394" spans="1:8" ht="15" customHeight="1">
      <c r="A394" s="200" t="str">
        <f aca="true" t="shared" si="34" ref="A394:H394">A7</f>
        <v>O.G</v>
      </c>
      <c r="B394" s="41" t="str">
        <f t="shared" si="34"/>
        <v>NOMBRE</v>
      </c>
      <c r="C394" s="200" t="str">
        <f t="shared" si="34"/>
        <v>PUESTO</v>
      </c>
      <c r="D394" s="200" t="str">
        <f t="shared" si="34"/>
        <v>SUELDO</v>
      </c>
      <c r="E394" s="200" t="str">
        <f t="shared" si="34"/>
        <v>RETENCION</v>
      </c>
      <c r="F394" s="200" t="str">
        <f t="shared" si="34"/>
        <v>S.E.</v>
      </c>
      <c r="G394" s="42" t="str">
        <f t="shared" si="34"/>
        <v>SUELDO NETO</v>
      </c>
      <c r="H394" s="200" t="str">
        <f t="shared" si="34"/>
        <v>FIRMA</v>
      </c>
    </row>
    <row r="395" spans="1:8" ht="40.5" customHeight="1" thickBot="1">
      <c r="A395" s="8">
        <v>113</v>
      </c>
      <c r="B395" s="9" t="s">
        <v>243</v>
      </c>
      <c r="C395" s="8" t="s">
        <v>11</v>
      </c>
      <c r="D395" s="10">
        <v>4950</v>
      </c>
      <c r="E395" s="11">
        <v>200</v>
      </c>
      <c r="F395" s="11"/>
      <c r="G395" s="11">
        <f>D395-E395+F395</f>
        <v>4750</v>
      </c>
      <c r="H395" s="35"/>
    </row>
    <row r="396" spans="1:8" ht="40.5" customHeight="1" thickBot="1">
      <c r="A396" s="8">
        <v>113</v>
      </c>
      <c r="B396" s="9" t="s">
        <v>292</v>
      </c>
      <c r="C396" s="8" t="s">
        <v>267</v>
      </c>
      <c r="D396" s="10">
        <v>3000</v>
      </c>
      <c r="E396" s="11"/>
      <c r="F396" s="11">
        <v>90</v>
      </c>
      <c r="G396" s="11">
        <f>D396-E396+F396</f>
        <v>3090</v>
      </c>
      <c r="H396" s="127"/>
    </row>
    <row r="397" spans="1:8" ht="40.5" customHeight="1" thickBot="1">
      <c r="A397" s="8">
        <v>113</v>
      </c>
      <c r="B397" s="9" t="s">
        <v>297</v>
      </c>
      <c r="C397" s="8" t="s">
        <v>267</v>
      </c>
      <c r="D397" s="10">
        <v>3310</v>
      </c>
      <c r="E397" s="11"/>
      <c r="F397" s="11">
        <v>90</v>
      </c>
      <c r="G397" s="11">
        <f>D397-E397+F397</f>
        <v>3400</v>
      </c>
      <c r="H397" s="127"/>
    </row>
    <row r="398" spans="1:8" ht="40.5" customHeight="1" thickBot="1">
      <c r="A398" s="8">
        <v>113</v>
      </c>
      <c r="B398" s="9" t="s">
        <v>374</v>
      </c>
      <c r="C398" s="8" t="s">
        <v>267</v>
      </c>
      <c r="D398" s="12">
        <v>3310</v>
      </c>
      <c r="E398" s="12"/>
      <c r="F398" s="12">
        <v>90</v>
      </c>
      <c r="G398" s="12">
        <f>D398-E398+F398</f>
        <v>3400</v>
      </c>
      <c r="H398" s="127"/>
    </row>
    <row r="399" spans="1:8" ht="40.5" customHeight="1" thickTop="1">
      <c r="A399" s="201"/>
      <c r="B399" s="32"/>
      <c r="C399" s="33" t="s">
        <v>9</v>
      </c>
      <c r="D399" s="24">
        <f>SUM(D395:D398)</f>
        <v>14570</v>
      </c>
      <c r="E399" s="24">
        <f>SUM(E395:E398)</f>
        <v>200</v>
      </c>
      <c r="F399" s="24">
        <f>SUM(F395:F398)</f>
        <v>270</v>
      </c>
      <c r="G399" s="24">
        <f>SUM(G395:G398)</f>
        <v>14640</v>
      </c>
      <c r="H399" s="34"/>
    </row>
    <row r="400" spans="1:8" ht="15" customHeight="1">
      <c r="A400" s="321" t="s">
        <v>0</v>
      </c>
      <c r="B400" s="321"/>
      <c r="C400" s="321"/>
      <c r="D400" s="321"/>
      <c r="E400" s="321"/>
      <c r="F400" s="321"/>
      <c r="G400" s="321"/>
      <c r="H400" s="321"/>
    </row>
    <row r="401" spans="1:8" ht="15" customHeight="1">
      <c r="A401" s="201"/>
      <c r="B401" s="321" t="str">
        <f>B389</f>
        <v>ADMINISTRACIÓN 2012-2015</v>
      </c>
      <c r="C401" s="321"/>
      <c r="D401" s="321"/>
      <c r="E401" s="321"/>
      <c r="F401" s="321"/>
      <c r="G401" s="321"/>
      <c r="H401" s="321"/>
    </row>
    <row r="402" spans="1:8" ht="2.25" customHeight="1">
      <c r="A402" s="201"/>
      <c r="B402" s="86"/>
      <c r="C402" s="87"/>
      <c r="D402" s="198"/>
      <c r="E402" s="198"/>
      <c r="F402" s="198"/>
      <c r="G402" s="198"/>
      <c r="H402" s="198"/>
    </row>
    <row r="403" spans="1:8" ht="15" customHeight="1">
      <c r="A403" s="321" t="str">
        <f>A4</f>
        <v>NOMINA CORRESPONDIENTE A LA PRIMER  QUINCENA </v>
      </c>
      <c r="B403" s="321"/>
      <c r="C403" s="321"/>
      <c r="D403" s="321"/>
      <c r="E403" s="321"/>
      <c r="F403" s="321"/>
      <c r="G403" s="321"/>
      <c r="H403" s="321"/>
    </row>
    <row r="404" spans="1:8" ht="15" customHeight="1">
      <c r="A404" s="321" t="str">
        <f>A5</f>
        <v>DEL MES DE AGOSTO 2014.</v>
      </c>
      <c r="B404" s="321"/>
      <c r="C404" s="321"/>
      <c r="D404" s="321"/>
      <c r="E404" s="321"/>
      <c r="F404" s="321"/>
      <c r="G404" s="321"/>
      <c r="H404" s="321"/>
    </row>
    <row r="405" spans="1:8" ht="15" customHeight="1">
      <c r="A405" s="324" t="s">
        <v>180</v>
      </c>
      <c r="B405" s="324"/>
      <c r="C405" s="324"/>
      <c r="D405" s="324"/>
      <c r="E405" s="324"/>
      <c r="F405" s="324"/>
      <c r="G405" s="324"/>
      <c r="H405" s="324"/>
    </row>
    <row r="406" spans="1:8" ht="15" customHeight="1">
      <c r="A406" s="200" t="str">
        <f aca="true" t="shared" si="35" ref="A406:H406">A7</f>
        <v>O.G</v>
      </c>
      <c r="B406" s="41" t="str">
        <f t="shared" si="35"/>
        <v>NOMBRE</v>
      </c>
      <c r="C406" s="200" t="str">
        <f t="shared" si="35"/>
        <v>PUESTO</v>
      </c>
      <c r="D406" s="200" t="str">
        <f t="shared" si="35"/>
        <v>SUELDO</v>
      </c>
      <c r="E406" s="200" t="str">
        <f t="shared" si="35"/>
        <v>RETENCION</v>
      </c>
      <c r="F406" s="200" t="str">
        <f t="shared" si="35"/>
        <v>S.E.</v>
      </c>
      <c r="G406" s="200" t="str">
        <f t="shared" si="35"/>
        <v>SUELDO NETO</v>
      </c>
      <c r="H406" s="200" t="str">
        <f t="shared" si="35"/>
        <v>FIRMA</v>
      </c>
    </row>
    <row r="407" spans="1:8" ht="40.5" customHeight="1" thickBot="1">
      <c r="A407" s="8">
        <v>113</v>
      </c>
      <c r="B407" s="9" t="s">
        <v>265</v>
      </c>
      <c r="C407" s="22" t="s">
        <v>156</v>
      </c>
      <c r="D407" s="10">
        <v>4670</v>
      </c>
      <c r="E407" s="11">
        <v>200</v>
      </c>
      <c r="F407" s="11"/>
      <c r="G407" s="11">
        <f>D407-E407+F407</f>
        <v>4470</v>
      </c>
      <c r="H407" s="35"/>
    </row>
    <row r="408" spans="1:8" ht="40.5" customHeight="1" thickBot="1">
      <c r="A408" s="8">
        <v>113</v>
      </c>
      <c r="B408" s="9" t="s">
        <v>181</v>
      </c>
      <c r="C408" s="22" t="s">
        <v>182</v>
      </c>
      <c r="D408" s="10">
        <v>4290</v>
      </c>
      <c r="E408" s="11">
        <v>167</v>
      </c>
      <c r="F408" s="11"/>
      <c r="G408" s="11">
        <f aca="true" t="shared" si="36" ref="G408:G421">D408-E408+F408</f>
        <v>4123</v>
      </c>
      <c r="H408" s="35"/>
    </row>
    <row r="409" spans="1:8" ht="40.5" customHeight="1" thickBot="1">
      <c r="A409" s="8">
        <v>113</v>
      </c>
      <c r="B409" s="9" t="s">
        <v>183</v>
      </c>
      <c r="C409" s="22" t="s">
        <v>184</v>
      </c>
      <c r="D409" s="10">
        <v>2805</v>
      </c>
      <c r="E409" s="11"/>
      <c r="F409" s="11">
        <v>111</v>
      </c>
      <c r="G409" s="11">
        <f t="shared" si="36"/>
        <v>2916</v>
      </c>
      <c r="H409" s="127"/>
    </row>
    <row r="410" spans="1:8" ht="40.5" customHeight="1" thickBot="1">
      <c r="A410" s="8">
        <v>113</v>
      </c>
      <c r="B410" s="192" t="s">
        <v>294</v>
      </c>
      <c r="C410" s="194" t="s">
        <v>48</v>
      </c>
      <c r="D410" s="10">
        <v>1260</v>
      </c>
      <c r="E410" s="10"/>
      <c r="F410" s="10">
        <v>175</v>
      </c>
      <c r="G410" s="11">
        <f t="shared" si="36"/>
        <v>1435</v>
      </c>
      <c r="H410" s="127"/>
    </row>
    <row r="411" spans="1:8" ht="40.5" customHeight="1" thickBot="1">
      <c r="A411" s="8">
        <v>113</v>
      </c>
      <c r="B411" s="9" t="s">
        <v>185</v>
      </c>
      <c r="C411" s="22" t="s">
        <v>123</v>
      </c>
      <c r="D411" s="10">
        <v>2485</v>
      </c>
      <c r="E411" s="11"/>
      <c r="F411" s="11">
        <v>129</v>
      </c>
      <c r="G411" s="11">
        <f t="shared" si="36"/>
        <v>2614</v>
      </c>
      <c r="H411" s="127"/>
    </row>
    <row r="412" spans="1:8" ht="40.5" customHeight="1" thickBot="1">
      <c r="A412" s="8">
        <v>113</v>
      </c>
      <c r="B412" s="9" t="s">
        <v>186</v>
      </c>
      <c r="C412" s="22" t="s">
        <v>123</v>
      </c>
      <c r="D412" s="10">
        <v>2485</v>
      </c>
      <c r="E412" s="11"/>
      <c r="F412" s="11">
        <v>129</v>
      </c>
      <c r="G412" s="11">
        <f t="shared" si="36"/>
        <v>2614</v>
      </c>
      <c r="H412" s="127"/>
    </row>
    <row r="413" spans="1:8" ht="40.5" customHeight="1" thickBot="1">
      <c r="A413" s="8">
        <v>113</v>
      </c>
      <c r="B413" s="9" t="s">
        <v>187</v>
      </c>
      <c r="C413" s="22" t="s">
        <v>123</v>
      </c>
      <c r="D413" s="10">
        <v>2485</v>
      </c>
      <c r="E413" s="10"/>
      <c r="F413" s="10">
        <v>129</v>
      </c>
      <c r="G413" s="11">
        <f t="shared" si="36"/>
        <v>2614</v>
      </c>
      <c r="H413" s="127"/>
    </row>
    <row r="414" spans="1:8" ht="40.5" customHeight="1" thickBot="1">
      <c r="A414" s="8">
        <v>113</v>
      </c>
      <c r="B414" s="9" t="s">
        <v>188</v>
      </c>
      <c r="C414" s="22" t="s">
        <v>189</v>
      </c>
      <c r="D414" s="10">
        <v>2840</v>
      </c>
      <c r="E414" s="11"/>
      <c r="F414" s="11">
        <v>111</v>
      </c>
      <c r="G414" s="11">
        <f t="shared" si="36"/>
        <v>2951</v>
      </c>
      <c r="H414" s="127"/>
    </row>
    <row r="415" spans="1:8" ht="40.5" customHeight="1" thickBot="1">
      <c r="A415" s="8">
        <v>113</v>
      </c>
      <c r="B415" s="192" t="s">
        <v>341</v>
      </c>
      <c r="C415" s="194" t="s">
        <v>142</v>
      </c>
      <c r="D415" s="10">
        <v>2380</v>
      </c>
      <c r="E415" s="10"/>
      <c r="F415" s="10">
        <v>129</v>
      </c>
      <c r="G415" s="11">
        <f t="shared" si="36"/>
        <v>2509</v>
      </c>
      <c r="H415" s="127"/>
    </row>
    <row r="416" spans="1:8" ht="40.5" customHeight="1" thickBot="1">
      <c r="A416" s="8">
        <v>113</v>
      </c>
      <c r="B416" s="192" t="s">
        <v>295</v>
      </c>
      <c r="C416" s="194" t="s">
        <v>97</v>
      </c>
      <c r="D416" s="10">
        <v>2805</v>
      </c>
      <c r="E416" s="10"/>
      <c r="F416" s="10">
        <v>111</v>
      </c>
      <c r="G416" s="11">
        <f t="shared" si="36"/>
        <v>2916</v>
      </c>
      <c r="H416" s="127"/>
    </row>
    <row r="417" spans="1:8" ht="40.5" customHeight="1" thickBot="1">
      <c r="A417" s="8">
        <v>113</v>
      </c>
      <c r="B417" s="9" t="s">
        <v>190</v>
      </c>
      <c r="C417" s="22" t="s">
        <v>191</v>
      </c>
      <c r="D417" s="10">
        <v>2840</v>
      </c>
      <c r="E417" s="11"/>
      <c r="F417" s="11">
        <v>111</v>
      </c>
      <c r="G417" s="11">
        <f t="shared" si="36"/>
        <v>2951</v>
      </c>
      <c r="H417" s="35"/>
    </row>
    <row r="418" spans="1:8" ht="40.5" customHeight="1" thickBot="1">
      <c r="A418" s="8">
        <v>113</v>
      </c>
      <c r="B418" s="192" t="s">
        <v>303</v>
      </c>
      <c r="C418" s="194" t="s">
        <v>192</v>
      </c>
      <c r="D418" s="10">
        <v>1455</v>
      </c>
      <c r="E418" s="10"/>
      <c r="F418" s="10">
        <v>175</v>
      </c>
      <c r="G418" s="11">
        <f t="shared" si="36"/>
        <v>1630</v>
      </c>
      <c r="H418" s="127"/>
    </row>
    <row r="419" spans="1:8" ht="40.5" customHeight="1" thickBot="1">
      <c r="A419" s="8">
        <v>113</v>
      </c>
      <c r="B419" s="9" t="s">
        <v>193</v>
      </c>
      <c r="C419" s="22" t="s">
        <v>194</v>
      </c>
      <c r="D419" s="10">
        <v>2840</v>
      </c>
      <c r="E419" s="11"/>
      <c r="F419" s="11">
        <v>111</v>
      </c>
      <c r="G419" s="11">
        <f t="shared" si="36"/>
        <v>2951</v>
      </c>
      <c r="H419" s="127"/>
    </row>
    <row r="420" spans="1:8" ht="40.5" customHeight="1" thickBot="1">
      <c r="A420" s="8">
        <v>113</v>
      </c>
      <c r="B420" s="9" t="s">
        <v>304</v>
      </c>
      <c r="C420" s="22" t="s">
        <v>195</v>
      </c>
      <c r="D420" s="10">
        <v>1628</v>
      </c>
      <c r="E420" s="11"/>
      <c r="F420" s="11">
        <v>158</v>
      </c>
      <c r="G420" s="11">
        <f t="shared" si="36"/>
        <v>1786</v>
      </c>
      <c r="H420" s="127"/>
    </row>
    <row r="421" spans="1:8" ht="40.5" customHeight="1" thickBot="1">
      <c r="A421" s="8">
        <v>113</v>
      </c>
      <c r="B421" s="9" t="s">
        <v>296</v>
      </c>
      <c r="C421" s="22" t="s">
        <v>105</v>
      </c>
      <c r="D421" s="12">
        <v>2320</v>
      </c>
      <c r="E421" s="12"/>
      <c r="F421" s="12">
        <v>142</v>
      </c>
      <c r="G421" s="12">
        <f t="shared" si="36"/>
        <v>2462</v>
      </c>
      <c r="H421" s="127"/>
    </row>
    <row r="422" spans="1:8" ht="15" customHeight="1" thickTop="1">
      <c r="A422" s="201"/>
      <c r="B422" s="28"/>
      <c r="C422" s="33" t="s">
        <v>9</v>
      </c>
      <c r="D422" s="85">
        <f>SUM(D407:D421)</f>
        <v>39588</v>
      </c>
      <c r="E422" s="85">
        <f>SUM(E407:E421)</f>
        <v>367</v>
      </c>
      <c r="F422" s="85">
        <f>SUM(F407:F421)</f>
        <v>1721</v>
      </c>
      <c r="G422" s="85">
        <f>SUM(G407:G421)</f>
        <v>40942</v>
      </c>
      <c r="H422" s="140"/>
    </row>
    <row r="423" spans="1:8" ht="15" customHeight="1">
      <c r="A423" s="201"/>
      <c r="B423" s="28"/>
      <c r="C423" s="33"/>
      <c r="D423" s="85"/>
      <c r="E423" s="85"/>
      <c r="F423" s="85"/>
      <c r="G423" s="85"/>
      <c r="H423" s="140"/>
    </row>
    <row r="424" spans="1:8" ht="15" customHeight="1">
      <c r="A424" s="326"/>
      <c r="B424" s="326"/>
      <c r="C424" s="326"/>
      <c r="D424" s="326"/>
      <c r="E424" s="326"/>
      <c r="F424" s="326"/>
      <c r="G424" s="326"/>
      <c r="H424" s="326"/>
    </row>
    <row r="425" spans="1:8" ht="15" customHeight="1">
      <c r="A425" s="326" t="str">
        <f>A1</f>
        <v>H. AYUNTAMIENTO DE AYOTLÁN, JALISCO</v>
      </c>
      <c r="B425" s="326"/>
      <c r="C425" s="326"/>
      <c r="D425" s="326"/>
      <c r="E425" s="326"/>
      <c r="F425" s="326"/>
      <c r="G425" s="326"/>
      <c r="H425" s="326"/>
    </row>
    <row r="426" spans="1:8" ht="15" customHeight="1">
      <c r="A426" s="326" t="str">
        <f>B401</f>
        <v>ADMINISTRACIÓN 2012-2015</v>
      </c>
      <c r="B426" s="326"/>
      <c r="C426" s="326"/>
      <c r="D426" s="326"/>
      <c r="E426" s="326"/>
      <c r="F426" s="326"/>
      <c r="G426" s="326"/>
      <c r="H426" s="326"/>
    </row>
    <row r="427" spans="1:8" ht="15" customHeight="1">
      <c r="A427" s="325" t="str">
        <f>A4</f>
        <v>NOMINA CORRESPONDIENTE A LA PRIMER  QUINCENA </v>
      </c>
      <c r="B427" s="325"/>
      <c r="C427" s="325"/>
      <c r="D427" s="325"/>
      <c r="E427" s="325"/>
      <c r="F427" s="325"/>
      <c r="G427" s="325"/>
      <c r="H427" s="325"/>
    </row>
    <row r="428" spans="1:8" ht="15" customHeight="1">
      <c r="A428" s="321" t="str">
        <f>A404</f>
        <v>DEL MES DE AGOSTO 2014.</v>
      </c>
      <c r="B428" s="321"/>
      <c r="C428" s="321"/>
      <c r="D428" s="321"/>
      <c r="E428" s="321"/>
      <c r="F428" s="321"/>
      <c r="G428" s="321"/>
      <c r="H428" s="321"/>
    </row>
    <row r="429" spans="1:8" ht="15" customHeight="1">
      <c r="A429" s="322" t="s">
        <v>222</v>
      </c>
      <c r="B429" s="322"/>
      <c r="C429" s="322"/>
      <c r="D429" s="322"/>
      <c r="E429" s="322"/>
      <c r="F429" s="322"/>
      <c r="G429" s="322"/>
      <c r="H429" s="322"/>
    </row>
    <row r="430" spans="1:8" ht="15" customHeight="1">
      <c r="A430" s="199" t="s">
        <v>35</v>
      </c>
      <c r="B430" s="199" t="s">
        <v>2</v>
      </c>
      <c r="C430" s="199" t="str">
        <f aca="true" t="shared" si="37" ref="C430:H430">C7</f>
        <v>PUESTO</v>
      </c>
      <c r="D430" s="199" t="str">
        <f t="shared" si="37"/>
        <v>SUELDO</v>
      </c>
      <c r="E430" s="199" t="str">
        <f t="shared" si="37"/>
        <v>RETENCION</v>
      </c>
      <c r="F430" s="199" t="str">
        <f t="shared" si="37"/>
        <v>S.E.</v>
      </c>
      <c r="G430" s="199" t="str">
        <f t="shared" si="37"/>
        <v>SUELDO NETO</v>
      </c>
      <c r="H430" s="199" t="str">
        <f t="shared" si="37"/>
        <v>FIRMA</v>
      </c>
    </row>
    <row r="431" spans="1:16" s="113" customFormat="1" ht="40.5" customHeight="1" thickBot="1">
      <c r="A431" s="3">
        <v>113</v>
      </c>
      <c r="B431" s="89" t="s">
        <v>298</v>
      </c>
      <c r="C431" s="89" t="s">
        <v>115</v>
      </c>
      <c r="D431" s="10">
        <v>2035</v>
      </c>
      <c r="E431" s="10"/>
      <c r="F431" s="10">
        <v>155</v>
      </c>
      <c r="G431" s="10">
        <f>D431-E431+F431</f>
        <v>2190</v>
      </c>
      <c r="H431" s="141"/>
      <c r="I431" s="230"/>
      <c r="J431" s="230"/>
      <c r="K431" s="230"/>
      <c r="L431" s="230"/>
      <c r="M431" s="230"/>
      <c r="N431" s="230"/>
      <c r="O431" s="230"/>
      <c r="P431" s="230"/>
    </row>
    <row r="432" spans="1:16" s="113" customFormat="1" ht="40.5" customHeight="1" thickBot="1">
      <c r="A432" s="3">
        <v>113</v>
      </c>
      <c r="B432" s="89" t="s">
        <v>293</v>
      </c>
      <c r="C432" s="89" t="s">
        <v>219</v>
      </c>
      <c r="D432" s="149">
        <v>2640</v>
      </c>
      <c r="E432" s="24"/>
      <c r="F432" s="150">
        <v>129</v>
      </c>
      <c r="G432" s="10">
        <f>D432-E432+F432</f>
        <v>2769</v>
      </c>
      <c r="H432" s="142"/>
      <c r="I432" s="230"/>
      <c r="J432" s="230"/>
      <c r="K432" s="230"/>
      <c r="L432" s="230"/>
      <c r="M432" s="230"/>
      <c r="N432" s="230"/>
      <c r="O432" s="230"/>
      <c r="P432" s="230"/>
    </row>
    <row r="433" spans="1:16" s="113" customFormat="1" ht="40.5" customHeight="1" thickBot="1">
      <c r="A433" s="3">
        <v>113</v>
      </c>
      <c r="B433" s="89" t="s">
        <v>299</v>
      </c>
      <c r="C433" s="89" t="s">
        <v>48</v>
      </c>
      <c r="D433" s="151">
        <v>2035</v>
      </c>
      <c r="E433" s="143"/>
      <c r="F433" s="214">
        <v>155</v>
      </c>
      <c r="G433" s="12">
        <f>D433-E433+F433</f>
        <v>2190</v>
      </c>
      <c r="H433" s="142"/>
      <c r="I433" s="230"/>
      <c r="J433" s="230"/>
      <c r="K433" s="230"/>
      <c r="L433" s="230"/>
      <c r="M433" s="230"/>
      <c r="N433" s="230"/>
      <c r="O433" s="230"/>
      <c r="P433" s="230"/>
    </row>
    <row r="434" spans="1:8" ht="41.25" customHeight="1" thickTop="1">
      <c r="A434" s="201"/>
      <c r="B434" s="28"/>
      <c r="C434" s="33" t="s">
        <v>9</v>
      </c>
      <c r="D434" s="85">
        <f>SUM(D431:D433)</f>
        <v>6710</v>
      </c>
      <c r="E434" s="85">
        <f>SUM(E431:E433)</f>
        <v>0</v>
      </c>
      <c r="F434" s="85">
        <f>SUM(F431:F433)</f>
        <v>439</v>
      </c>
      <c r="G434" s="85">
        <f>SUM(G431:G433)</f>
        <v>7149</v>
      </c>
      <c r="H434" s="140"/>
    </row>
    <row r="435" spans="1:8" ht="15" customHeight="1">
      <c r="A435" s="321" t="s">
        <v>0</v>
      </c>
      <c r="B435" s="321"/>
      <c r="C435" s="321"/>
      <c r="D435" s="321"/>
      <c r="E435" s="321"/>
      <c r="F435" s="321"/>
      <c r="G435" s="321"/>
      <c r="H435" s="321"/>
    </row>
    <row r="436" spans="1:8" ht="15" customHeight="1">
      <c r="A436" s="201"/>
      <c r="B436" s="321" t="str">
        <f>A426</f>
        <v>ADMINISTRACIÓN 2012-2015</v>
      </c>
      <c r="C436" s="321"/>
      <c r="D436" s="321"/>
      <c r="E436" s="321"/>
      <c r="F436" s="321"/>
      <c r="G436" s="321"/>
      <c r="H436" s="321"/>
    </row>
    <row r="437" spans="1:8" ht="2.25" customHeight="1">
      <c r="A437" s="201"/>
      <c r="B437" s="86"/>
      <c r="C437" s="87"/>
      <c r="D437" s="198"/>
      <c r="E437" s="198"/>
      <c r="F437" s="198"/>
      <c r="G437" s="198"/>
      <c r="H437" s="198"/>
    </row>
    <row r="438" spans="1:8" ht="15" customHeight="1">
      <c r="A438" s="321" t="str">
        <f>A4</f>
        <v>NOMINA CORRESPONDIENTE A LA PRIMER  QUINCENA </v>
      </c>
      <c r="B438" s="321"/>
      <c r="C438" s="321"/>
      <c r="D438" s="321"/>
      <c r="E438" s="321"/>
      <c r="F438" s="321"/>
      <c r="G438" s="321"/>
      <c r="H438" s="321"/>
    </row>
    <row r="439" spans="1:8" ht="15" customHeight="1">
      <c r="A439" s="321" t="str">
        <f>A5</f>
        <v>DEL MES DE AGOSTO 2014.</v>
      </c>
      <c r="B439" s="321"/>
      <c r="C439" s="321"/>
      <c r="D439" s="321"/>
      <c r="E439" s="321"/>
      <c r="F439" s="321"/>
      <c r="G439" s="321"/>
      <c r="H439" s="321"/>
    </row>
    <row r="440" spans="1:8" ht="15" customHeight="1">
      <c r="A440" s="322" t="s">
        <v>196</v>
      </c>
      <c r="B440" s="322"/>
      <c r="C440" s="322"/>
      <c r="D440" s="322"/>
      <c r="E440" s="322"/>
      <c r="F440" s="322"/>
      <c r="G440" s="322"/>
      <c r="H440" s="322"/>
    </row>
    <row r="441" spans="1:8" ht="15" customHeight="1">
      <c r="A441" s="199" t="str">
        <f aca="true" t="shared" si="38" ref="A441:H441">A7</f>
        <v>O.G</v>
      </c>
      <c r="B441" s="21" t="str">
        <f t="shared" si="38"/>
        <v>NOMBRE</v>
      </c>
      <c r="C441" s="199" t="str">
        <f t="shared" si="38"/>
        <v>PUESTO</v>
      </c>
      <c r="D441" s="199" t="str">
        <f t="shared" si="38"/>
        <v>SUELDO</v>
      </c>
      <c r="E441" s="199" t="str">
        <f t="shared" si="38"/>
        <v>RETENCION</v>
      </c>
      <c r="F441" s="199" t="str">
        <f t="shared" si="38"/>
        <v>S.E.</v>
      </c>
      <c r="G441" s="29" t="str">
        <f t="shared" si="38"/>
        <v>SUELDO NETO</v>
      </c>
      <c r="H441" s="199" t="str">
        <f t="shared" si="38"/>
        <v>FIRMA</v>
      </c>
    </row>
    <row r="442" spans="1:8" ht="40.5" customHeight="1" thickBot="1">
      <c r="A442" s="8">
        <v>113</v>
      </c>
      <c r="B442" s="9" t="s">
        <v>244</v>
      </c>
      <c r="C442" s="22" t="s">
        <v>67</v>
      </c>
      <c r="D442" s="10">
        <v>5745</v>
      </c>
      <c r="E442" s="10">
        <v>335</v>
      </c>
      <c r="F442" s="10"/>
      <c r="G442" s="10">
        <f>D442-E442+F442</f>
        <v>5410</v>
      </c>
      <c r="H442" s="35"/>
    </row>
    <row r="443" spans="1:8" ht="40.5" customHeight="1" thickBot="1">
      <c r="A443" s="8">
        <v>113</v>
      </c>
      <c r="B443" s="9" t="s">
        <v>197</v>
      </c>
      <c r="C443" s="11" t="s">
        <v>59</v>
      </c>
      <c r="D443" s="10">
        <v>4440</v>
      </c>
      <c r="E443" s="11">
        <v>167</v>
      </c>
      <c r="F443" s="11"/>
      <c r="G443" s="10">
        <f aca="true" t="shared" si="39" ref="G443:G452">D443-E443+F443</f>
        <v>4273</v>
      </c>
      <c r="H443" s="35"/>
    </row>
    <row r="444" spans="1:8" ht="40.5" customHeight="1" thickBot="1">
      <c r="A444" s="8">
        <v>113</v>
      </c>
      <c r="B444" s="9" t="s">
        <v>198</v>
      </c>
      <c r="C444" s="11" t="s">
        <v>59</v>
      </c>
      <c r="D444" s="10">
        <v>4220</v>
      </c>
      <c r="E444" s="11">
        <v>167</v>
      </c>
      <c r="F444" s="11"/>
      <c r="G444" s="10">
        <f t="shared" si="39"/>
        <v>4053</v>
      </c>
      <c r="H444" s="35"/>
    </row>
    <row r="445" spans="1:8" ht="40.5" customHeight="1" thickBot="1">
      <c r="A445" s="8">
        <v>113</v>
      </c>
      <c r="B445" s="9" t="s">
        <v>199</v>
      </c>
      <c r="C445" s="11" t="s">
        <v>59</v>
      </c>
      <c r="D445" s="10">
        <v>4220</v>
      </c>
      <c r="E445" s="11">
        <v>167</v>
      </c>
      <c r="F445" s="11"/>
      <c r="G445" s="10">
        <f t="shared" si="39"/>
        <v>4053</v>
      </c>
      <c r="H445" s="35"/>
    </row>
    <row r="446" spans="1:8" ht="40.5" customHeight="1" thickBot="1">
      <c r="A446" s="8">
        <v>113</v>
      </c>
      <c r="B446" s="9" t="s">
        <v>200</v>
      </c>
      <c r="C446" s="8" t="s">
        <v>59</v>
      </c>
      <c r="D446" s="10">
        <v>4600</v>
      </c>
      <c r="E446" s="10">
        <v>200</v>
      </c>
      <c r="F446" s="10"/>
      <c r="G446" s="10">
        <f t="shared" si="39"/>
        <v>4400</v>
      </c>
      <c r="H446" s="35"/>
    </row>
    <row r="447" spans="1:8" ht="40.5" customHeight="1" thickBot="1">
      <c r="A447" s="8">
        <v>113</v>
      </c>
      <c r="B447" s="9" t="s">
        <v>201</v>
      </c>
      <c r="C447" s="11" t="s">
        <v>59</v>
      </c>
      <c r="D447" s="10">
        <v>5050</v>
      </c>
      <c r="E447" s="11">
        <v>200</v>
      </c>
      <c r="F447" s="11"/>
      <c r="G447" s="10">
        <f t="shared" si="39"/>
        <v>4850</v>
      </c>
      <c r="H447" s="35"/>
    </row>
    <row r="448" spans="1:8" ht="40.5" customHeight="1" thickBot="1">
      <c r="A448" s="8">
        <v>113</v>
      </c>
      <c r="B448" s="9" t="s">
        <v>202</v>
      </c>
      <c r="C448" s="11" t="s">
        <v>203</v>
      </c>
      <c r="D448" s="10">
        <v>5050</v>
      </c>
      <c r="E448" s="11">
        <v>200</v>
      </c>
      <c r="F448" s="11"/>
      <c r="G448" s="10">
        <f t="shared" si="39"/>
        <v>4850</v>
      </c>
      <c r="H448" s="35"/>
    </row>
    <row r="449" spans="1:8" ht="40.5" customHeight="1" thickBot="1">
      <c r="A449" s="8">
        <v>113</v>
      </c>
      <c r="B449" s="9" t="s">
        <v>204</v>
      </c>
      <c r="C449" s="11" t="s">
        <v>203</v>
      </c>
      <c r="D449" s="10">
        <v>5050</v>
      </c>
      <c r="E449" s="11">
        <v>200</v>
      </c>
      <c r="F449" s="11"/>
      <c r="G449" s="10">
        <f t="shared" si="39"/>
        <v>4850</v>
      </c>
      <c r="H449" s="35"/>
    </row>
    <row r="450" spans="1:8" ht="40.5" customHeight="1" thickBot="1">
      <c r="A450" s="8">
        <v>113</v>
      </c>
      <c r="B450" s="9" t="s">
        <v>205</v>
      </c>
      <c r="C450" s="11" t="s">
        <v>206</v>
      </c>
      <c r="D450" s="10">
        <v>4500</v>
      </c>
      <c r="E450" s="11">
        <v>167</v>
      </c>
      <c r="F450" s="11"/>
      <c r="G450" s="10">
        <f t="shared" si="39"/>
        <v>4333</v>
      </c>
      <c r="H450" s="35"/>
    </row>
    <row r="451" spans="1:8" ht="40.5" customHeight="1" thickBot="1">
      <c r="A451" s="8">
        <v>113</v>
      </c>
      <c r="B451" s="9" t="s">
        <v>207</v>
      </c>
      <c r="C451" s="11" t="s">
        <v>59</v>
      </c>
      <c r="D451" s="10">
        <v>4440</v>
      </c>
      <c r="E451" s="10">
        <v>167</v>
      </c>
      <c r="F451" s="24"/>
      <c r="G451" s="10">
        <f t="shared" si="39"/>
        <v>4273</v>
      </c>
      <c r="H451" s="35"/>
    </row>
    <row r="452" spans="1:8" ht="40.5" customHeight="1" thickBot="1">
      <c r="A452" s="8">
        <v>113</v>
      </c>
      <c r="B452" s="9" t="s">
        <v>216</v>
      </c>
      <c r="C452" s="11" t="s">
        <v>59</v>
      </c>
      <c r="D452" s="12">
        <f>3380/15*14</f>
        <v>3154.666666666667</v>
      </c>
      <c r="E452" s="12">
        <v>90</v>
      </c>
      <c r="F452" s="143"/>
      <c r="G452" s="12">
        <f t="shared" si="39"/>
        <v>3064.666666666667</v>
      </c>
      <c r="H452" s="144"/>
    </row>
    <row r="453" spans="1:8" ht="39.75" customHeight="1" thickTop="1">
      <c r="A453" s="201"/>
      <c r="B453" s="111"/>
      <c r="C453" s="33" t="s">
        <v>9</v>
      </c>
      <c r="D453" s="24">
        <f>SUM(D442:D452)</f>
        <v>50469.666666666664</v>
      </c>
      <c r="E453" s="24">
        <f>SUM(E442:E452)</f>
        <v>2060</v>
      </c>
      <c r="F453" s="24">
        <f>SUM(F442:F452)</f>
        <v>0</v>
      </c>
      <c r="G453" s="24">
        <f>SUM(G442:G452)</f>
        <v>48409.666666666664</v>
      </c>
      <c r="H453" s="43"/>
    </row>
    <row r="454" spans="1:8" ht="18.75" customHeight="1">
      <c r="A454" s="63"/>
      <c r="B454" s="74"/>
      <c r="C454" s="75"/>
      <c r="D454" s="161"/>
      <c r="E454" s="161"/>
      <c r="F454" s="161"/>
      <c r="G454" s="161"/>
      <c r="H454" s="76"/>
    </row>
    <row r="455" spans="1:8" ht="18.75" customHeight="1">
      <c r="A455" s="63"/>
      <c r="B455" s="74"/>
      <c r="C455" s="75"/>
      <c r="D455" s="161"/>
      <c r="E455" s="161"/>
      <c r="F455" s="161"/>
      <c r="G455" s="161"/>
      <c r="H455" s="76"/>
    </row>
    <row r="456" spans="1:8" ht="18.75" customHeight="1">
      <c r="A456" s="63"/>
      <c r="B456" s="74"/>
      <c r="C456" s="75"/>
      <c r="D456" s="161"/>
      <c r="E456" s="161"/>
      <c r="F456" s="161"/>
      <c r="G456" s="161"/>
      <c r="H456" s="76"/>
    </row>
    <row r="457" spans="1:8" ht="18.75" customHeight="1">
      <c r="A457" s="63"/>
      <c r="B457" s="74"/>
      <c r="C457" s="75"/>
      <c r="D457" s="161"/>
      <c r="E457" s="161"/>
      <c r="F457" s="161"/>
      <c r="G457" s="161"/>
      <c r="H457" s="76"/>
    </row>
    <row r="458" spans="1:8" ht="18.75" customHeight="1">
      <c r="A458" s="63"/>
      <c r="B458" s="240">
        <v>188</v>
      </c>
      <c r="C458" s="75"/>
      <c r="D458" s="161"/>
      <c r="E458" s="161"/>
      <c r="F458" s="161"/>
      <c r="G458" s="161"/>
      <c r="H458" s="76"/>
    </row>
    <row r="459" spans="1:8" ht="18.75" customHeight="1">
      <c r="A459" s="63"/>
      <c r="B459" s="74"/>
      <c r="C459" s="75"/>
      <c r="D459" s="161"/>
      <c r="E459" s="161"/>
      <c r="F459" s="161"/>
      <c r="G459" s="161"/>
      <c r="H459" s="76"/>
    </row>
    <row r="460" spans="1:8" ht="18.75" customHeight="1">
      <c r="A460" s="63"/>
      <c r="B460" s="74"/>
      <c r="C460" s="75"/>
      <c r="D460" s="161"/>
      <c r="E460" s="161"/>
      <c r="F460" s="161"/>
      <c r="G460" s="161"/>
      <c r="H460" s="76"/>
    </row>
    <row r="461" spans="1:8" ht="18.75" customHeight="1">
      <c r="A461" s="63"/>
      <c r="B461" s="74"/>
      <c r="C461" s="75"/>
      <c r="D461" s="161"/>
      <c r="E461" s="161"/>
      <c r="F461" s="161"/>
      <c r="G461" s="161"/>
      <c r="H461" s="76"/>
    </row>
    <row r="462" spans="1:8" ht="18.75" customHeight="1">
      <c r="A462" s="63"/>
      <c r="B462" s="74"/>
      <c r="C462" s="75"/>
      <c r="D462" s="161"/>
      <c r="E462" s="161"/>
      <c r="F462" s="161"/>
      <c r="G462" s="161"/>
      <c r="H462" s="76"/>
    </row>
    <row r="463" spans="1:8" ht="18.75" customHeight="1">
      <c r="A463" s="63"/>
      <c r="B463" s="74"/>
      <c r="C463" s="75"/>
      <c r="D463" s="161"/>
      <c r="E463" s="161"/>
      <c r="F463" s="161"/>
      <c r="G463" s="161"/>
      <c r="H463" s="76"/>
    </row>
    <row r="464" spans="1:8" ht="18.75" customHeight="1">
      <c r="A464" s="63"/>
      <c r="B464" s="74"/>
      <c r="C464" s="75"/>
      <c r="D464" s="161"/>
      <c r="E464" s="161"/>
      <c r="F464" s="161"/>
      <c r="G464" s="161"/>
      <c r="H464" s="76"/>
    </row>
    <row r="465" spans="1:8" ht="18.75" customHeight="1">
      <c r="A465" s="63"/>
      <c r="B465" s="74"/>
      <c r="C465" s="75"/>
      <c r="D465" s="161"/>
      <c r="E465" s="161"/>
      <c r="F465" s="161"/>
      <c r="G465" s="161"/>
      <c r="H465" s="76"/>
    </row>
    <row r="466" spans="1:8" ht="18.75" customHeight="1">
      <c r="A466" s="63"/>
      <c r="B466" s="74"/>
      <c r="C466" s="75"/>
      <c r="D466" s="161"/>
      <c r="E466" s="161"/>
      <c r="F466" s="161"/>
      <c r="G466" s="161"/>
      <c r="H466" s="76"/>
    </row>
    <row r="467" spans="1:8" ht="18.75" customHeight="1">
      <c r="A467" s="63"/>
      <c r="B467" s="74"/>
      <c r="C467" s="75"/>
      <c r="D467" s="161"/>
      <c r="E467" s="161"/>
      <c r="F467" s="161"/>
      <c r="G467" s="161"/>
      <c r="H467" s="76"/>
    </row>
    <row r="468" spans="1:8" ht="18.75" customHeight="1">
      <c r="A468" s="63"/>
      <c r="B468" s="74"/>
      <c r="C468" s="75"/>
      <c r="D468" s="161"/>
      <c r="E468" s="161"/>
      <c r="F468" s="161"/>
      <c r="G468" s="161"/>
      <c r="H468" s="76"/>
    </row>
    <row r="469" spans="1:8" ht="18.75" customHeight="1">
      <c r="A469" s="63"/>
      <c r="B469" s="74"/>
      <c r="C469" s="75"/>
      <c r="D469" s="161"/>
      <c r="E469" s="161"/>
      <c r="F469" s="161"/>
      <c r="G469" s="161"/>
      <c r="H469" s="76"/>
    </row>
    <row r="470" spans="1:8" ht="18.75" customHeight="1">
      <c r="A470" s="63"/>
      <c r="B470" s="74"/>
      <c r="C470" s="75"/>
      <c r="D470" s="161"/>
      <c r="E470" s="161"/>
      <c r="F470" s="161"/>
      <c r="G470" s="161"/>
      <c r="H470" s="76"/>
    </row>
    <row r="471" spans="1:8" ht="18.75" customHeight="1">
      <c r="A471" s="63"/>
      <c r="B471" s="74"/>
      <c r="C471" s="75"/>
      <c r="D471" s="161"/>
      <c r="E471" s="161"/>
      <c r="F471" s="161"/>
      <c r="G471" s="161"/>
      <c r="H471" s="76"/>
    </row>
    <row r="472" spans="1:8" ht="18.75" customHeight="1">
      <c r="A472" s="63"/>
      <c r="B472" s="74"/>
      <c r="C472" s="75"/>
      <c r="D472" s="161"/>
      <c r="E472" s="161"/>
      <c r="F472" s="161"/>
      <c r="G472" s="161"/>
      <c r="H472" s="76"/>
    </row>
    <row r="473" spans="1:8" ht="18.75" customHeight="1">
      <c r="A473" s="63"/>
      <c r="B473" s="74"/>
      <c r="C473" s="75"/>
      <c r="D473" s="161"/>
      <c r="E473" s="161"/>
      <c r="F473" s="161"/>
      <c r="G473" s="161"/>
      <c r="H473" s="76"/>
    </row>
    <row r="474" spans="1:8" ht="18.75" customHeight="1">
      <c r="A474" s="63"/>
      <c r="B474" s="74"/>
      <c r="C474" s="75"/>
      <c r="D474" s="161"/>
      <c r="E474" s="161"/>
      <c r="F474" s="161"/>
      <c r="G474" s="161"/>
      <c r="H474" s="76"/>
    </row>
    <row r="475" spans="1:8" ht="18.75" customHeight="1">
      <c r="A475" s="63"/>
      <c r="B475" s="74"/>
      <c r="C475" s="75"/>
      <c r="D475" s="161"/>
      <c r="E475" s="161"/>
      <c r="F475" s="161"/>
      <c r="G475" s="161"/>
      <c r="H475" s="76"/>
    </row>
    <row r="476" spans="1:8" ht="18.75" customHeight="1">
      <c r="A476" s="63"/>
      <c r="B476" s="74"/>
      <c r="C476" s="75"/>
      <c r="D476" s="161"/>
      <c r="E476" s="161"/>
      <c r="F476" s="161"/>
      <c r="G476" s="161"/>
      <c r="H476" s="76"/>
    </row>
    <row r="477" spans="1:8" ht="18.75" customHeight="1">
      <c r="A477" s="63"/>
      <c r="B477" s="74"/>
      <c r="C477" s="75"/>
      <c r="D477" s="161"/>
      <c r="E477" s="161"/>
      <c r="F477" s="161"/>
      <c r="G477" s="161"/>
      <c r="H477" s="76"/>
    </row>
    <row r="478" spans="1:8" ht="18.75" customHeight="1">
      <c r="A478" s="63"/>
      <c r="B478" s="74"/>
      <c r="C478" s="75"/>
      <c r="D478" s="161"/>
      <c r="E478" s="161"/>
      <c r="F478" s="161"/>
      <c r="G478" s="161"/>
      <c r="H478" s="76"/>
    </row>
    <row r="479" spans="1:8" ht="18.75" customHeight="1">
      <c r="A479" s="63"/>
      <c r="B479" s="74"/>
      <c r="C479" s="75"/>
      <c r="D479" s="161"/>
      <c r="E479" s="161"/>
      <c r="F479" s="161"/>
      <c r="G479" s="161"/>
      <c r="H479" s="76"/>
    </row>
    <row r="480" spans="1:8" ht="18.75" customHeight="1">
      <c r="A480" s="63"/>
      <c r="B480" s="74"/>
      <c r="C480" s="75"/>
      <c r="D480" s="161"/>
      <c r="E480" s="161"/>
      <c r="F480" s="161"/>
      <c r="G480" s="161"/>
      <c r="H480" s="76"/>
    </row>
    <row r="481" spans="1:8" ht="18.75" customHeight="1">
      <c r="A481" s="63"/>
      <c r="B481" s="74"/>
      <c r="C481" s="75"/>
      <c r="D481" s="161"/>
      <c r="E481" s="161"/>
      <c r="F481" s="161"/>
      <c r="G481" s="161"/>
      <c r="H481" s="76"/>
    </row>
    <row r="482" spans="1:8" ht="18.75" customHeight="1">
      <c r="A482" s="63"/>
      <c r="B482" s="74"/>
      <c r="C482" s="75"/>
      <c r="D482" s="161"/>
      <c r="E482" s="161"/>
      <c r="F482" s="161"/>
      <c r="G482" s="161"/>
      <c r="H482" s="76"/>
    </row>
    <row r="483" spans="1:8" ht="18.75" customHeight="1">
      <c r="A483" s="63"/>
      <c r="B483" s="74"/>
      <c r="C483" s="75"/>
      <c r="D483" s="161"/>
      <c r="E483" s="161"/>
      <c r="F483" s="161"/>
      <c r="G483" s="161"/>
      <c r="H483" s="76"/>
    </row>
    <row r="484" spans="1:8" ht="18.75" customHeight="1">
      <c r="A484" s="63"/>
      <c r="B484" s="74"/>
      <c r="C484" s="75"/>
      <c r="D484" s="161"/>
      <c r="E484" s="161"/>
      <c r="F484" s="161"/>
      <c r="G484" s="161"/>
      <c r="H484" s="76"/>
    </row>
    <row r="485" spans="1:8" ht="18.75" customHeight="1">
      <c r="A485" s="63"/>
      <c r="B485" s="74"/>
      <c r="C485" s="75"/>
      <c r="D485" s="161"/>
      <c r="E485" s="161"/>
      <c r="F485" s="161"/>
      <c r="G485" s="161"/>
      <c r="H485" s="76"/>
    </row>
    <row r="486" spans="1:8" ht="18.75" customHeight="1">
      <c r="A486" s="63"/>
      <c r="B486" s="74"/>
      <c r="C486" s="75"/>
      <c r="D486" s="161"/>
      <c r="E486" s="161"/>
      <c r="F486" s="161"/>
      <c r="G486" s="161"/>
      <c r="H486" s="76"/>
    </row>
    <row r="487" spans="1:8" ht="18.75" customHeight="1">
      <c r="A487" s="63"/>
      <c r="B487" s="74"/>
      <c r="C487" s="75"/>
      <c r="D487" s="161"/>
      <c r="E487" s="161"/>
      <c r="F487" s="161"/>
      <c r="G487" s="161"/>
      <c r="H487" s="76"/>
    </row>
    <row r="488" spans="1:8" ht="12.75" customHeight="1">
      <c r="A488" s="62"/>
      <c r="B488" s="74"/>
      <c r="C488" s="75"/>
      <c r="D488" s="132"/>
      <c r="E488" s="76"/>
      <c r="F488" s="76"/>
      <c r="G488" s="76"/>
      <c r="H488" s="76"/>
    </row>
    <row r="489" spans="1:8" ht="12.75" customHeight="1">
      <c r="A489" s="62"/>
      <c r="B489" s="74"/>
      <c r="C489" s="75"/>
      <c r="D489" s="132"/>
      <c r="E489" s="76"/>
      <c r="F489" s="132"/>
      <c r="G489" s="76"/>
      <c r="H489" s="76"/>
    </row>
    <row r="490" spans="1:8" ht="12.75" customHeight="1">
      <c r="A490" s="43"/>
      <c r="B490" s="74"/>
      <c r="C490" s="75"/>
      <c r="D490" s="76"/>
      <c r="E490" s="132"/>
      <c r="F490" s="76"/>
      <c r="G490" s="76"/>
      <c r="H490" s="76"/>
    </row>
  </sheetData>
  <sheetProtection/>
  <mergeCells count="193">
    <mergeCell ref="A323:H323"/>
    <mergeCell ref="A337:H337"/>
    <mergeCell ref="B321:H321"/>
    <mergeCell ref="A336:H336"/>
    <mergeCell ref="A219:H219"/>
    <mergeCell ref="B215:H215"/>
    <mergeCell ref="A252:H252"/>
    <mergeCell ref="A281:H281"/>
    <mergeCell ref="A229:H229"/>
    <mergeCell ref="A227:H227"/>
    <mergeCell ref="A218:H218"/>
    <mergeCell ref="A277:H277"/>
    <mergeCell ref="A283:H283"/>
    <mergeCell ref="A224:H224"/>
    <mergeCell ref="A228:H228"/>
    <mergeCell ref="A253:H253"/>
    <mergeCell ref="B250:H250"/>
    <mergeCell ref="A297:H297"/>
    <mergeCell ref="A298:H298"/>
    <mergeCell ref="A299:H299"/>
    <mergeCell ref="A300:H300"/>
    <mergeCell ref="A301:H301"/>
    <mergeCell ref="A358:H358"/>
    <mergeCell ref="B376:H376"/>
    <mergeCell ref="A355:H355"/>
    <mergeCell ref="A305:H305"/>
    <mergeCell ref="B307:H307"/>
    <mergeCell ref="A375:H375"/>
    <mergeCell ref="A347:H347"/>
    <mergeCell ref="A360:H360"/>
    <mergeCell ref="A312:H312"/>
    <mergeCell ref="A309:H309"/>
    <mergeCell ref="A324:H324"/>
    <mergeCell ref="A310:H310"/>
    <mergeCell ref="A311:H311"/>
    <mergeCell ref="A359:H359"/>
    <mergeCell ref="B356:H356"/>
    <mergeCell ref="A345:H345"/>
    <mergeCell ref="A338:H338"/>
    <mergeCell ref="A320:H320"/>
    <mergeCell ref="A333:H333"/>
    <mergeCell ref="A346:H346"/>
    <mergeCell ref="B334:H334"/>
    <mergeCell ref="A342:H342"/>
    <mergeCell ref="B343:H343"/>
    <mergeCell ref="A325:H325"/>
    <mergeCell ref="A440:H440"/>
    <mergeCell ref="A427:H427"/>
    <mergeCell ref="A428:H428"/>
    <mergeCell ref="A404:H404"/>
    <mergeCell ref="A435:H435"/>
    <mergeCell ref="A393:H393"/>
    <mergeCell ref="A400:H400"/>
    <mergeCell ref="A378:H378"/>
    <mergeCell ref="A380:H380"/>
    <mergeCell ref="A425:H425"/>
    <mergeCell ref="B401:H401"/>
    <mergeCell ref="A391:H391"/>
    <mergeCell ref="A392:H392"/>
    <mergeCell ref="B389:H389"/>
    <mergeCell ref="A439:H439"/>
    <mergeCell ref="B436:H436"/>
    <mergeCell ref="A429:H429"/>
    <mergeCell ref="A438:H438"/>
    <mergeCell ref="A426:H426"/>
    <mergeCell ref="A424:H424"/>
    <mergeCell ref="A403:H403"/>
    <mergeCell ref="A405:H405"/>
    <mergeCell ref="A379:H379"/>
    <mergeCell ref="A388:H388"/>
    <mergeCell ref="A141:H141"/>
    <mergeCell ref="A146:H146"/>
    <mergeCell ref="A175:H175"/>
    <mergeCell ref="B176:H176"/>
    <mergeCell ref="A167:H167"/>
    <mergeCell ref="B238:H238"/>
    <mergeCell ref="A249:H249"/>
    <mergeCell ref="A282:H282"/>
    <mergeCell ref="A237:H237"/>
    <mergeCell ref="A144:H144"/>
    <mergeCell ref="A190:H190"/>
    <mergeCell ref="A204:H204"/>
    <mergeCell ref="A214:H214"/>
    <mergeCell ref="A152:H152"/>
    <mergeCell ref="A241:H241"/>
    <mergeCell ref="A254:H254"/>
    <mergeCell ref="A180:H180"/>
    <mergeCell ref="A166:H166"/>
    <mergeCell ref="A156:H156"/>
    <mergeCell ref="A157:H157"/>
    <mergeCell ref="A186:H186"/>
    <mergeCell ref="B142:H142"/>
    <mergeCell ref="A240:H240"/>
    <mergeCell ref="B278:H278"/>
    <mergeCell ref="A135:H135"/>
    <mergeCell ref="B187:H187"/>
    <mergeCell ref="A178:H178"/>
    <mergeCell ref="B153:H153"/>
    <mergeCell ref="A165:H165"/>
    <mergeCell ref="B163:H163"/>
    <mergeCell ref="A98:H98"/>
    <mergeCell ref="A280:H280"/>
    <mergeCell ref="A162:H162"/>
    <mergeCell ref="A179:H179"/>
    <mergeCell ref="A255:H255"/>
    <mergeCell ref="A242:H242"/>
    <mergeCell ref="A145:H145"/>
    <mergeCell ref="A110:H110"/>
    <mergeCell ref="A155:H155"/>
    <mergeCell ref="B225:H225"/>
    <mergeCell ref="A217:H217"/>
    <mergeCell ref="A206:H206"/>
    <mergeCell ref="A189:H189"/>
    <mergeCell ref="A191:H191"/>
    <mergeCell ref="A205:H205"/>
    <mergeCell ref="B202:H202"/>
    <mergeCell ref="A201:H201"/>
    <mergeCell ref="A127:H127"/>
    <mergeCell ref="B106:H106"/>
    <mergeCell ref="A109:H109"/>
    <mergeCell ref="A123:H123"/>
    <mergeCell ref="A119:H119"/>
    <mergeCell ref="B120:H120"/>
    <mergeCell ref="A124:H124"/>
    <mergeCell ref="A34:H34"/>
    <mergeCell ref="BU71:CB71"/>
    <mergeCell ref="BM71:BT71"/>
    <mergeCell ref="BE71:BL71"/>
    <mergeCell ref="A76:H76"/>
    <mergeCell ref="AO71:AV71"/>
    <mergeCell ref="AW71:BD71"/>
    <mergeCell ref="A70:H70"/>
    <mergeCell ref="A50:H50"/>
    <mergeCell ref="A69:H69"/>
    <mergeCell ref="Y71:AF71"/>
    <mergeCell ref="A71:H71"/>
    <mergeCell ref="Q71:X71"/>
    <mergeCell ref="B67:H67"/>
    <mergeCell ref="A51:H51"/>
    <mergeCell ref="A49:H49"/>
    <mergeCell ref="A66:H66"/>
    <mergeCell ref="A99:H99"/>
    <mergeCell ref="A105:H105"/>
    <mergeCell ref="A18:H18"/>
    <mergeCell ref="B19:H19"/>
    <mergeCell ref="B31:H31"/>
    <mergeCell ref="A23:H23"/>
    <mergeCell ref="A21:H21"/>
    <mergeCell ref="B47:H47"/>
    <mergeCell ref="A22:H22"/>
    <mergeCell ref="A1:H1"/>
    <mergeCell ref="A4:H4"/>
    <mergeCell ref="A5:H5"/>
    <mergeCell ref="A2:H2"/>
    <mergeCell ref="A6:H6"/>
    <mergeCell ref="A30:H30"/>
    <mergeCell ref="A35:H35"/>
    <mergeCell ref="A46:H46"/>
    <mergeCell ref="A33:H33"/>
    <mergeCell ref="CS71:CZ71"/>
    <mergeCell ref="AG71:AN71"/>
    <mergeCell ref="DY71:EF71"/>
    <mergeCell ref="DI71:DP71"/>
    <mergeCell ref="DQ71:DX71"/>
    <mergeCell ref="DA71:DH71"/>
    <mergeCell ref="A77:H77"/>
    <mergeCell ref="A87:H87"/>
    <mergeCell ref="A89:H89"/>
    <mergeCell ref="B85:H85"/>
    <mergeCell ref="A122:H122"/>
    <mergeCell ref="A94:H94"/>
    <mergeCell ref="A88:H88"/>
    <mergeCell ref="B95:H95"/>
    <mergeCell ref="A97:H97"/>
    <mergeCell ref="A84:H84"/>
    <mergeCell ref="IO71:IV71"/>
    <mergeCell ref="GK71:GR71"/>
    <mergeCell ref="GS71:GZ71"/>
    <mergeCell ref="HA71:HH71"/>
    <mergeCell ref="HI71:HP71"/>
    <mergeCell ref="IG71:IN71"/>
    <mergeCell ref="HY71:IF71"/>
    <mergeCell ref="HQ71:HX71"/>
    <mergeCell ref="EG71:EN71"/>
    <mergeCell ref="GC71:GJ71"/>
    <mergeCell ref="EO71:EV71"/>
    <mergeCell ref="EW71:FD71"/>
    <mergeCell ref="FE71:FL71"/>
    <mergeCell ref="FU71:GB71"/>
    <mergeCell ref="FM71:FT71"/>
    <mergeCell ref="A108:H108"/>
    <mergeCell ref="CC71:CJ71"/>
    <mergeCell ref="CK71:CR71"/>
  </mergeCells>
  <printOptions verticalCentered="1"/>
  <pageMargins left="0.984251968503937" right="0" top="0" bottom="0.5905511811023623" header="0.15748031496062992" footer="0.3937007874015748"/>
  <pageSetup horizontalDpi="300" verticalDpi="300" orientation="landscape" scale="66" r:id="rId1"/>
  <headerFooter alignWithMargins="0">
    <oddFooter>&amp;C&amp;12Página &amp;P de &amp;N</oddFooter>
  </headerFooter>
  <rowBreaks count="31" manualBreakCount="31">
    <brk id="17" max="255" man="1"/>
    <brk id="29" max="255" man="1"/>
    <brk id="45" max="255" man="1"/>
    <brk id="65" max="7" man="1"/>
    <brk id="83" max="7" man="1"/>
    <brk id="93" max="7" man="1"/>
    <brk id="104" max="255" man="1"/>
    <brk id="118" max="255" man="1"/>
    <brk id="140" max="255" man="1"/>
    <brk id="151" max="255" man="1"/>
    <brk id="161" max="7" man="1"/>
    <brk id="174" max="255" man="1"/>
    <brk id="185" max="255" man="1"/>
    <brk id="200" max="7" man="1"/>
    <brk id="213" max="255" man="1"/>
    <brk id="223" max="255" man="1"/>
    <brk id="236" max="7" man="1"/>
    <brk id="248" max="255" man="1"/>
    <brk id="276" max="7" man="1"/>
    <brk id="296" max="7" man="1"/>
    <brk id="304" max="7" man="1"/>
    <brk id="319" max="255" man="1"/>
    <brk id="332" max="255" man="1"/>
    <brk id="341" max="255" man="1"/>
    <brk id="354" max="255" man="1"/>
    <brk id="374" max="7" man="1"/>
    <brk id="387" max="255" man="1"/>
    <brk id="399" max="7" man="1"/>
    <brk id="423" max="7" man="1"/>
    <brk id="434" max="7" man="1"/>
    <brk id="49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H71"/>
  <sheetViews>
    <sheetView view="pageBreakPreview" zoomScaleNormal="50" zoomScaleSheetLayoutView="100" zoomScalePageLayoutView="0" workbookViewId="0" topLeftCell="A52">
      <selection activeCell="C64" sqref="C64:G69"/>
    </sheetView>
  </sheetViews>
  <sheetFormatPr defaultColWidth="11.28125" defaultRowHeight="12.75" customHeight="1"/>
  <cols>
    <col min="1" max="1" width="11.28125" style="119" customWidth="1"/>
    <col min="2" max="2" width="33.8515625" style="120" customWidth="1"/>
    <col min="3" max="3" width="23.421875" style="121" customWidth="1"/>
    <col min="4" max="4" width="12.7109375" style="113" customWidth="1"/>
    <col min="5" max="5" width="13.57421875" style="113" customWidth="1"/>
    <col min="6" max="6" width="11.8515625" style="113" bestFit="1" customWidth="1"/>
    <col min="7" max="7" width="15.8515625" style="113" customWidth="1"/>
    <col min="8" max="8" width="35.7109375" style="113" customWidth="1"/>
    <col min="9" max="16384" width="11.28125" style="113" customWidth="1"/>
  </cols>
  <sheetData>
    <row r="1" spans="1:8" ht="15" customHeight="1">
      <c r="A1" s="330" t="s">
        <v>0</v>
      </c>
      <c r="B1" s="330"/>
      <c r="C1" s="330"/>
      <c r="D1" s="330"/>
      <c r="E1" s="330"/>
      <c r="F1" s="330"/>
      <c r="G1" s="330"/>
      <c r="H1" s="330"/>
    </row>
    <row r="2" spans="1:8" ht="15" customHeight="1">
      <c r="A2" s="330" t="s">
        <v>280</v>
      </c>
      <c r="B2" s="332"/>
      <c r="C2" s="332"/>
      <c r="D2" s="332"/>
      <c r="E2" s="332"/>
      <c r="F2" s="332"/>
      <c r="G2" s="332"/>
      <c r="H2" s="332"/>
    </row>
    <row r="3" spans="1:8" ht="2.25" customHeight="1">
      <c r="A3" s="332"/>
      <c r="B3" s="333"/>
      <c r="C3" s="333"/>
      <c r="D3" s="333"/>
      <c r="E3" s="333"/>
      <c r="F3" s="333"/>
      <c r="G3" s="333"/>
      <c r="H3" s="333"/>
    </row>
    <row r="4" spans="1:8" ht="15" customHeight="1">
      <c r="A4" s="330" t="s">
        <v>393</v>
      </c>
      <c r="B4" s="330"/>
      <c r="C4" s="330"/>
      <c r="D4" s="330"/>
      <c r="E4" s="330"/>
      <c r="F4" s="330"/>
      <c r="G4" s="330"/>
      <c r="H4" s="330"/>
    </row>
    <row r="5" spans="1:8" ht="15" customHeight="1">
      <c r="A5" s="330" t="s">
        <v>394</v>
      </c>
      <c r="B5" s="330"/>
      <c r="C5" s="330"/>
      <c r="D5" s="330"/>
      <c r="E5" s="330"/>
      <c r="F5" s="330"/>
      <c r="G5" s="330"/>
      <c r="H5" s="330"/>
    </row>
    <row r="6" spans="1:8" ht="15" customHeight="1">
      <c r="A6" s="334" t="s">
        <v>208</v>
      </c>
      <c r="B6" s="334"/>
      <c r="C6" s="334"/>
      <c r="D6" s="334"/>
      <c r="E6" s="334"/>
      <c r="F6" s="334"/>
      <c r="G6" s="334"/>
      <c r="H6" s="334"/>
    </row>
    <row r="7" spans="1:8" ht="15" customHeight="1">
      <c r="A7" s="335" t="s">
        <v>311</v>
      </c>
      <c r="B7" s="335"/>
      <c r="C7" s="335"/>
      <c r="D7" s="335"/>
      <c r="E7" s="335"/>
      <c r="F7" s="335"/>
      <c r="G7" s="335"/>
      <c r="H7" s="335"/>
    </row>
    <row r="8" spans="1:8" ht="15" customHeight="1">
      <c r="A8" s="202" t="s">
        <v>35</v>
      </c>
      <c r="B8" s="204" t="s">
        <v>2</v>
      </c>
      <c r="C8" s="202" t="s">
        <v>3</v>
      </c>
      <c r="D8" s="202" t="s">
        <v>4</v>
      </c>
      <c r="E8" s="202" t="s">
        <v>5</v>
      </c>
      <c r="F8" s="202" t="s">
        <v>6</v>
      </c>
      <c r="G8" s="204" t="s">
        <v>7</v>
      </c>
      <c r="H8" s="206" t="s">
        <v>8</v>
      </c>
    </row>
    <row r="9" spans="1:8" ht="40.5" customHeight="1" thickBot="1">
      <c r="A9" s="3">
        <v>122</v>
      </c>
      <c r="B9" s="2" t="s">
        <v>312</v>
      </c>
      <c r="C9" s="203" t="s">
        <v>115</v>
      </c>
      <c r="D9" s="14">
        <v>2295</v>
      </c>
      <c r="E9" s="109"/>
      <c r="F9" s="109">
        <v>129</v>
      </c>
      <c r="G9" s="14">
        <f>D9-E9+F9</f>
        <v>2424</v>
      </c>
      <c r="H9" s="128"/>
    </row>
    <row r="10" spans="1:8" ht="40.5" customHeight="1" thickBot="1">
      <c r="A10" s="3">
        <v>122</v>
      </c>
      <c r="B10" s="2" t="s">
        <v>326</v>
      </c>
      <c r="C10" s="203" t="s">
        <v>12</v>
      </c>
      <c r="D10" s="13">
        <v>2640</v>
      </c>
      <c r="E10" s="115"/>
      <c r="F10" s="115">
        <v>129</v>
      </c>
      <c r="G10" s="13">
        <f>D10-E10+F10</f>
        <v>2769</v>
      </c>
      <c r="H10" s="159"/>
    </row>
    <row r="11" spans="1:8" ht="40.5" customHeight="1" thickTop="1">
      <c r="A11" s="112"/>
      <c r="B11" s="114"/>
      <c r="C11" s="203" t="s">
        <v>9</v>
      </c>
      <c r="D11" s="67">
        <f>SUM(D9:D10)</f>
        <v>4935</v>
      </c>
      <c r="E11" s="67">
        <f>SUM(E9:E10)</f>
        <v>0</v>
      </c>
      <c r="F11" s="67">
        <f>SUM(F9:F10)</f>
        <v>258</v>
      </c>
      <c r="G11" s="67">
        <f>SUM(G9:G10)</f>
        <v>5193</v>
      </c>
      <c r="H11" s="205"/>
    </row>
    <row r="12" spans="1:8" ht="15" customHeight="1">
      <c r="A12" s="334" t="s">
        <v>0</v>
      </c>
      <c r="B12" s="334"/>
      <c r="C12" s="334"/>
      <c r="D12" s="334"/>
      <c r="E12" s="334"/>
      <c r="F12" s="334"/>
      <c r="G12" s="334"/>
      <c r="H12" s="334"/>
    </row>
    <row r="13" spans="1:8" ht="15" customHeight="1">
      <c r="A13" s="112"/>
      <c r="B13" s="330" t="s">
        <v>280</v>
      </c>
      <c r="C13" s="330"/>
      <c r="D13" s="330"/>
      <c r="E13" s="330"/>
      <c r="F13" s="330"/>
      <c r="G13" s="330"/>
      <c r="H13" s="330"/>
    </row>
    <row r="14" spans="1:8" ht="2.25" customHeight="1">
      <c r="A14" s="332"/>
      <c r="B14" s="333"/>
      <c r="C14" s="333"/>
      <c r="D14" s="333"/>
      <c r="E14" s="333"/>
      <c r="F14" s="333"/>
      <c r="G14" s="333"/>
      <c r="H14" s="333"/>
    </row>
    <row r="15" spans="1:8" ht="15" customHeight="1">
      <c r="A15" s="330" t="str">
        <f>A4</f>
        <v>NOMINA CORRESPONDIENTE A LA PRIMER QUINCENA</v>
      </c>
      <c r="B15" s="330"/>
      <c r="C15" s="330"/>
      <c r="D15" s="330"/>
      <c r="E15" s="330"/>
      <c r="F15" s="330"/>
      <c r="G15" s="330"/>
      <c r="H15" s="330"/>
    </row>
    <row r="16" spans="1:8" ht="15" customHeight="1">
      <c r="A16" s="330" t="str">
        <f>A5</f>
        <v>DEL MES DE AGOSTO DEL  2014</v>
      </c>
      <c r="B16" s="330"/>
      <c r="C16" s="330"/>
      <c r="D16" s="330"/>
      <c r="E16" s="330"/>
      <c r="F16" s="330"/>
      <c r="G16" s="330"/>
      <c r="H16" s="330"/>
    </row>
    <row r="17" spans="1:8" ht="15" customHeight="1">
      <c r="A17" s="334" t="str">
        <f>A6</f>
        <v>EVENTUALES</v>
      </c>
      <c r="B17" s="334"/>
      <c r="C17" s="334"/>
      <c r="D17" s="334"/>
      <c r="E17" s="334"/>
      <c r="F17" s="334"/>
      <c r="G17" s="334"/>
      <c r="H17" s="334"/>
    </row>
    <row r="18" spans="1:8" ht="15" customHeight="1">
      <c r="A18" s="335" t="s">
        <v>176</v>
      </c>
      <c r="B18" s="335"/>
      <c r="C18" s="335"/>
      <c r="D18" s="335"/>
      <c r="E18" s="335"/>
      <c r="F18" s="335"/>
      <c r="G18" s="335"/>
      <c r="H18" s="335"/>
    </row>
    <row r="19" spans="1:8" ht="15" customHeight="1">
      <c r="A19" s="206" t="str">
        <f aca="true" t="shared" si="0" ref="A19:H19">A8</f>
        <v>O.G</v>
      </c>
      <c r="B19" s="206" t="str">
        <f t="shared" si="0"/>
        <v>NOMBRE</v>
      </c>
      <c r="C19" s="206" t="str">
        <f t="shared" si="0"/>
        <v>PUESTO</v>
      </c>
      <c r="D19" s="206" t="str">
        <f t="shared" si="0"/>
        <v>SUELDO</v>
      </c>
      <c r="E19" s="206" t="str">
        <f t="shared" si="0"/>
        <v>RETENCION</v>
      </c>
      <c r="F19" s="206" t="str">
        <f t="shared" si="0"/>
        <v>S.E.</v>
      </c>
      <c r="G19" s="206" t="str">
        <f t="shared" si="0"/>
        <v>SUELDO NETO</v>
      </c>
      <c r="H19" s="206" t="str">
        <f t="shared" si="0"/>
        <v>FIRMA</v>
      </c>
    </row>
    <row r="20" spans="1:8" ht="40.5" customHeight="1" thickBot="1">
      <c r="A20" s="116">
        <v>122</v>
      </c>
      <c r="B20" s="48" t="s">
        <v>313</v>
      </c>
      <c r="C20" s="186" t="s">
        <v>72</v>
      </c>
      <c r="D20" s="14">
        <v>1925</v>
      </c>
      <c r="E20" s="109"/>
      <c r="F20" s="109">
        <v>167</v>
      </c>
      <c r="G20" s="14">
        <f>D20-E20+F20</f>
        <v>2092</v>
      </c>
      <c r="H20" s="129"/>
    </row>
    <row r="21" spans="1:8" ht="40.5" customHeight="1" thickBot="1">
      <c r="A21" s="116">
        <v>122</v>
      </c>
      <c r="B21" s="184" t="s">
        <v>349</v>
      </c>
      <c r="C21" s="186" t="s">
        <v>350</v>
      </c>
      <c r="D21" s="13">
        <v>1395</v>
      </c>
      <c r="E21" s="115"/>
      <c r="F21" s="115">
        <v>167</v>
      </c>
      <c r="G21" s="13">
        <f>D21-E21+F21</f>
        <v>1562</v>
      </c>
      <c r="H21" s="185"/>
    </row>
    <row r="22" spans="1:8" ht="40.5" customHeight="1" thickTop="1">
      <c r="A22" s="112"/>
      <c r="B22" s="114"/>
      <c r="C22" s="203" t="s">
        <v>9</v>
      </c>
      <c r="D22" s="67">
        <f>SUM(D20:D21)</f>
        <v>3320</v>
      </c>
      <c r="E22" s="67">
        <f>SUM(E20:E21)</f>
        <v>0</v>
      </c>
      <c r="F22" s="67">
        <f>SUM(F20:F21)</f>
        <v>334</v>
      </c>
      <c r="G22" s="67">
        <f>SUM(G20:G21)</f>
        <v>3654</v>
      </c>
      <c r="H22" s="205"/>
    </row>
    <row r="23" spans="1:8" ht="15" customHeight="1">
      <c r="A23" s="330" t="s">
        <v>0</v>
      </c>
      <c r="B23" s="330"/>
      <c r="C23" s="330"/>
      <c r="D23" s="330"/>
      <c r="E23" s="330"/>
      <c r="F23" s="330"/>
      <c r="G23" s="330"/>
      <c r="H23" s="330"/>
    </row>
    <row r="24" spans="1:8" ht="15" customHeight="1">
      <c r="A24" s="112"/>
      <c r="B24" s="330" t="s">
        <v>280</v>
      </c>
      <c r="C24" s="330"/>
      <c r="D24" s="330"/>
      <c r="E24" s="330"/>
      <c r="F24" s="330"/>
      <c r="G24" s="330"/>
      <c r="H24" s="330"/>
    </row>
    <row r="25" spans="1:8" ht="2.25" customHeight="1">
      <c r="A25" s="332"/>
      <c r="B25" s="333"/>
      <c r="C25" s="333"/>
      <c r="D25" s="333"/>
      <c r="E25" s="333"/>
      <c r="F25" s="333"/>
      <c r="G25" s="333"/>
      <c r="H25" s="333"/>
    </row>
    <row r="26" spans="1:8" ht="15" customHeight="1">
      <c r="A26" s="330" t="str">
        <f>A4</f>
        <v>NOMINA CORRESPONDIENTE A LA PRIMER QUINCENA</v>
      </c>
      <c r="B26" s="330"/>
      <c r="C26" s="330"/>
      <c r="D26" s="330"/>
      <c r="E26" s="330"/>
      <c r="F26" s="330"/>
      <c r="G26" s="330"/>
      <c r="H26" s="330"/>
    </row>
    <row r="27" spans="1:8" ht="15" customHeight="1">
      <c r="A27" s="330" t="str">
        <f>A5</f>
        <v>DEL MES DE AGOSTO DEL  2014</v>
      </c>
      <c r="B27" s="330"/>
      <c r="C27" s="330"/>
      <c r="D27" s="330"/>
      <c r="E27" s="330"/>
      <c r="F27" s="330"/>
      <c r="G27" s="330"/>
      <c r="H27" s="330"/>
    </row>
    <row r="28" spans="1:8" ht="15" customHeight="1">
      <c r="A28" s="334" t="str">
        <f>A6</f>
        <v>EVENTUALES</v>
      </c>
      <c r="B28" s="334"/>
      <c r="C28" s="334"/>
      <c r="D28" s="334"/>
      <c r="E28" s="334"/>
      <c r="F28" s="334"/>
      <c r="G28" s="334"/>
      <c r="H28" s="334"/>
    </row>
    <row r="29" spans="1:8" ht="15" customHeight="1">
      <c r="A29" s="335" t="s">
        <v>180</v>
      </c>
      <c r="B29" s="335"/>
      <c r="C29" s="335"/>
      <c r="D29" s="335"/>
      <c r="E29" s="335"/>
      <c r="F29" s="335"/>
      <c r="G29" s="335"/>
      <c r="H29" s="335"/>
    </row>
    <row r="30" spans="1:8" ht="15" customHeight="1">
      <c r="A30" s="206" t="str">
        <f aca="true" t="shared" si="1" ref="A30:H30">A8</f>
        <v>O.G</v>
      </c>
      <c r="B30" s="206" t="str">
        <f t="shared" si="1"/>
        <v>NOMBRE</v>
      </c>
      <c r="C30" s="206" t="str">
        <f t="shared" si="1"/>
        <v>PUESTO</v>
      </c>
      <c r="D30" s="206" t="str">
        <f t="shared" si="1"/>
        <v>SUELDO</v>
      </c>
      <c r="E30" s="206" t="str">
        <f t="shared" si="1"/>
        <v>RETENCION</v>
      </c>
      <c r="F30" s="206" t="str">
        <f t="shared" si="1"/>
        <v>S.E.</v>
      </c>
      <c r="G30" s="206" t="str">
        <f t="shared" si="1"/>
        <v>SUELDO NETO</v>
      </c>
      <c r="H30" s="206" t="str">
        <f t="shared" si="1"/>
        <v>FIRMA</v>
      </c>
    </row>
    <row r="31" spans="1:8" ht="40.5" customHeight="1" thickBot="1">
      <c r="A31" s="3">
        <v>122</v>
      </c>
      <c r="B31" s="2" t="s">
        <v>319</v>
      </c>
      <c r="C31" s="187" t="s">
        <v>12</v>
      </c>
      <c r="D31" s="14">
        <v>2600</v>
      </c>
      <c r="E31" s="14"/>
      <c r="F31" s="14">
        <v>129</v>
      </c>
      <c r="G31" s="14">
        <f>D31-E31+F31</f>
        <v>2729</v>
      </c>
      <c r="H31" s="162"/>
    </row>
    <row r="32" spans="1:8" ht="40.5" customHeight="1" thickBot="1">
      <c r="A32" s="3">
        <v>122</v>
      </c>
      <c r="B32" s="2" t="s">
        <v>320</v>
      </c>
      <c r="C32" s="187" t="s">
        <v>212</v>
      </c>
      <c r="D32" s="13">
        <v>345</v>
      </c>
      <c r="E32" s="13"/>
      <c r="F32" s="13">
        <v>175</v>
      </c>
      <c r="G32" s="13">
        <f>D32-E32+F32</f>
        <v>520</v>
      </c>
      <c r="H32" s="163"/>
    </row>
    <row r="33" spans="1:8" ht="40.5" customHeight="1" thickTop="1">
      <c r="A33" s="112"/>
      <c r="B33" s="114"/>
      <c r="C33" s="203" t="s">
        <v>9</v>
      </c>
      <c r="D33" s="67">
        <f>SUM(D31:D32)</f>
        <v>2945</v>
      </c>
      <c r="E33" s="67">
        <f>SUM(E31:E32)</f>
        <v>0</v>
      </c>
      <c r="F33" s="67">
        <f>SUM(F31:F32)</f>
        <v>304</v>
      </c>
      <c r="G33" s="67">
        <f>SUM(G31:G32)</f>
        <v>3249</v>
      </c>
      <c r="H33" s="205"/>
    </row>
    <row r="34" spans="1:8" ht="16.5" customHeight="1">
      <c r="A34" s="112"/>
      <c r="B34" s="16"/>
      <c r="C34" s="203"/>
      <c r="D34" s="15"/>
      <c r="E34" s="15"/>
      <c r="F34" s="15"/>
      <c r="G34" s="15"/>
      <c r="H34" s="117"/>
    </row>
    <row r="35" spans="1:8" ht="16.5" customHeight="1">
      <c r="A35" s="331" t="s">
        <v>0</v>
      </c>
      <c r="B35" s="331"/>
      <c r="C35" s="331"/>
      <c r="D35" s="331"/>
      <c r="E35" s="331"/>
      <c r="F35" s="331"/>
      <c r="G35" s="331"/>
      <c r="H35" s="331"/>
    </row>
    <row r="36" spans="1:8" ht="16.5" customHeight="1">
      <c r="A36" s="3"/>
      <c r="B36" s="331" t="s">
        <v>280</v>
      </c>
      <c r="C36" s="331"/>
      <c r="D36" s="331"/>
      <c r="E36" s="331"/>
      <c r="F36" s="331"/>
      <c r="G36" s="331"/>
      <c r="H36" s="331"/>
    </row>
    <row r="37" spans="1:8" ht="1.5" customHeight="1">
      <c r="A37" s="332"/>
      <c r="B37" s="333"/>
      <c r="C37" s="333"/>
      <c r="D37" s="333"/>
      <c r="E37" s="333"/>
      <c r="F37" s="333"/>
      <c r="G37" s="333"/>
      <c r="H37" s="333"/>
    </row>
    <row r="38" spans="1:8" ht="16.5" customHeight="1">
      <c r="A38" s="331" t="str">
        <f>A4</f>
        <v>NOMINA CORRESPONDIENTE A LA PRIMER QUINCENA</v>
      </c>
      <c r="B38" s="331"/>
      <c r="C38" s="331"/>
      <c r="D38" s="331"/>
      <c r="E38" s="331"/>
      <c r="F38" s="331"/>
      <c r="G38" s="331"/>
      <c r="H38" s="331"/>
    </row>
    <row r="39" spans="1:8" ht="16.5" customHeight="1">
      <c r="A39" s="331" t="str">
        <f>A5</f>
        <v>DEL MES DE AGOSTO DEL  2014</v>
      </c>
      <c r="B39" s="331"/>
      <c r="C39" s="331"/>
      <c r="D39" s="331"/>
      <c r="E39" s="331"/>
      <c r="F39" s="331"/>
      <c r="G39" s="331"/>
      <c r="H39" s="331"/>
    </row>
    <row r="40" spans="1:8" ht="16.5" customHeight="1">
      <c r="A40" s="331" t="str">
        <f>A6</f>
        <v>EVENTUALES</v>
      </c>
      <c r="B40" s="336"/>
      <c r="C40" s="336"/>
      <c r="D40" s="336"/>
      <c r="E40" s="336"/>
      <c r="F40" s="336"/>
      <c r="G40" s="336"/>
      <c r="H40" s="336"/>
    </row>
    <row r="41" spans="1:8" ht="16.5" customHeight="1">
      <c r="A41" s="328" t="s">
        <v>211</v>
      </c>
      <c r="B41" s="328"/>
      <c r="C41" s="328"/>
      <c r="D41" s="328"/>
      <c r="E41" s="328"/>
      <c r="F41" s="328"/>
      <c r="G41" s="328"/>
      <c r="H41" s="328"/>
    </row>
    <row r="42" spans="1:8" ht="16.5" customHeight="1">
      <c r="A42" s="206" t="str">
        <f aca="true" t="shared" si="2" ref="A42:H42">A8</f>
        <v>O.G</v>
      </c>
      <c r="B42" s="206" t="str">
        <f t="shared" si="2"/>
        <v>NOMBRE</v>
      </c>
      <c r="C42" s="206" t="str">
        <f t="shared" si="2"/>
        <v>PUESTO</v>
      </c>
      <c r="D42" s="206" t="str">
        <f t="shared" si="2"/>
        <v>SUELDO</v>
      </c>
      <c r="E42" s="206" t="str">
        <f t="shared" si="2"/>
        <v>RETENCION</v>
      </c>
      <c r="F42" s="206" t="str">
        <f t="shared" si="2"/>
        <v>S.E.</v>
      </c>
      <c r="G42" s="206" t="str">
        <f t="shared" si="2"/>
        <v>SUELDO NETO</v>
      </c>
      <c r="H42" s="206" t="str">
        <f t="shared" si="2"/>
        <v>FIRMA</v>
      </c>
    </row>
    <row r="43" spans="1:8" ht="47.25" customHeight="1" thickBot="1">
      <c r="A43" s="3">
        <v>122</v>
      </c>
      <c r="B43" s="2" t="s">
        <v>288</v>
      </c>
      <c r="C43" s="187" t="s">
        <v>285</v>
      </c>
      <c r="D43" s="13">
        <v>3775</v>
      </c>
      <c r="E43" s="19"/>
      <c r="F43" s="13">
        <v>90</v>
      </c>
      <c r="G43" s="13">
        <f>D43-E43+F43</f>
        <v>3865</v>
      </c>
      <c r="H43" s="110"/>
    </row>
    <row r="44" spans="1:8" ht="16.5" customHeight="1" thickTop="1">
      <c r="A44" s="112"/>
      <c r="B44" s="16"/>
      <c r="C44" s="203" t="s">
        <v>9</v>
      </c>
      <c r="D44" s="15">
        <f>SUM(D43:D43)</f>
        <v>3775</v>
      </c>
      <c r="E44" s="15">
        <f>SUM(E43:E43)</f>
        <v>0</v>
      </c>
      <c r="F44" s="15">
        <f>SUM(F43:F43)</f>
        <v>90</v>
      </c>
      <c r="G44" s="15">
        <f>SUM(G43:G43)</f>
        <v>3865</v>
      </c>
      <c r="H44" s="117"/>
    </row>
    <row r="45" spans="1:8" ht="24" customHeight="1">
      <c r="A45" s="337" t="s">
        <v>317</v>
      </c>
      <c r="B45" s="328"/>
      <c r="C45" s="328"/>
      <c r="D45" s="328"/>
      <c r="E45" s="328"/>
      <c r="F45" s="328"/>
      <c r="G45" s="328"/>
      <c r="H45" s="328"/>
    </row>
    <row r="46" spans="1:8" ht="47.25" customHeight="1" thickBot="1">
      <c r="A46" s="3">
        <v>122</v>
      </c>
      <c r="B46" s="2" t="s">
        <v>309</v>
      </c>
      <c r="C46" s="189" t="s">
        <v>362</v>
      </c>
      <c r="D46" s="13">
        <v>1094</v>
      </c>
      <c r="E46" s="19"/>
      <c r="F46" s="13">
        <v>175</v>
      </c>
      <c r="G46" s="13">
        <f>D46-E46+F46</f>
        <v>1269</v>
      </c>
      <c r="H46" s="110"/>
    </row>
    <row r="47" spans="1:8" ht="16.5" customHeight="1" thickTop="1">
      <c r="A47" s="112"/>
      <c r="B47" s="16"/>
      <c r="C47" s="203" t="s">
        <v>9</v>
      </c>
      <c r="D47" s="15">
        <f>SUM(D46)</f>
        <v>1094</v>
      </c>
      <c r="E47" s="15">
        <f>SUM(E46)</f>
        <v>0</v>
      </c>
      <c r="F47" s="15">
        <f>SUM(F46)</f>
        <v>175</v>
      </c>
      <c r="G47" s="15">
        <f>SUM(G46)</f>
        <v>1269</v>
      </c>
      <c r="H47" s="117"/>
    </row>
    <row r="48" spans="1:8" ht="16.5" customHeight="1">
      <c r="A48" s="112"/>
      <c r="B48" s="16"/>
      <c r="C48" s="203"/>
      <c r="D48" s="15"/>
      <c r="E48" s="15"/>
      <c r="F48" s="15"/>
      <c r="G48" s="15"/>
      <c r="H48" s="117"/>
    </row>
    <row r="49" spans="1:8" ht="16.5" customHeight="1">
      <c r="A49" s="112"/>
      <c r="B49" s="16"/>
      <c r="C49" s="113"/>
      <c r="D49" s="15">
        <f>D47+D44</f>
        <v>4869</v>
      </c>
      <c r="E49" s="15">
        <f>E47+E44</f>
        <v>0</v>
      </c>
      <c r="F49" s="15">
        <f>F47+F44</f>
        <v>265</v>
      </c>
      <c r="G49" s="15">
        <f>G47+G44</f>
        <v>5134</v>
      </c>
      <c r="H49" s="117"/>
    </row>
    <row r="50" spans="1:8" ht="16.5" customHeight="1">
      <c r="A50" s="112"/>
      <c r="B50" s="16"/>
      <c r="C50" s="203"/>
      <c r="D50" s="15"/>
      <c r="E50" s="15"/>
      <c r="F50" s="15"/>
      <c r="G50" s="15"/>
      <c r="H50" s="117"/>
    </row>
    <row r="51" spans="1:8" ht="16.5" customHeight="1">
      <c r="A51" s="331" t="s">
        <v>0</v>
      </c>
      <c r="B51" s="331"/>
      <c r="C51" s="331"/>
      <c r="D51" s="331"/>
      <c r="E51" s="331"/>
      <c r="F51" s="331"/>
      <c r="G51" s="331"/>
      <c r="H51" s="331"/>
    </row>
    <row r="52" spans="1:8" ht="16.5" customHeight="1">
      <c r="A52" s="3"/>
      <c r="B52" s="331" t="s">
        <v>280</v>
      </c>
      <c r="C52" s="331"/>
      <c r="D52" s="331"/>
      <c r="E52" s="331"/>
      <c r="F52" s="331"/>
      <c r="G52" s="331"/>
      <c r="H52" s="331"/>
    </row>
    <row r="53" spans="1:8" ht="1.5" customHeight="1">
      <c r="A53" s="332"/>
      <c r="B53" s="333"/>
      <c r="C53" s="333"/>
      <c r="D53" s="333"/>
      <c r="E53" s="333"/>
      <c r="F53" s="333"/>
      <c r="G53" s="333"/>
      <c r="H53" s="333"/>
    </row>
    <row r="54" spans="1:8" ht="16.5" customHeight="1">
      <c r="A54" s="330" t="str">
        <f>A4</f>
        <v>NOMINA CORRESPONDIENTE A LA PRIMER QUINCENA</v>
      </c>
      <c r="B54" s="330"/>
      <c r="C54" s="330"/>
      <c r="D54" s="330"/>
      <c r="E54" s="330"/>
      <c r="F54" s="330"/>
      <c r="G54" s="330"/>
      <c r="H54" s="330"/>
    </row>
    <row r="55" spans="1:8" ht="16.5" customHeight="1">
      <c r="A55" s="334" t="str">
        <f>A5</f>
        <v>DEL MES DE AGOSTO DEL  2014</v>
      </c>
      <c r="B55" s="334"/>
      <c r="C55" s="334"/>
      <c r="D55" s="334"/>
      <c r="E55" s="334"/>
      <c r="F55" s="334"/>
      <c r="G55" s="334"/>
      <c r="H55" s="334"/>
    </row>
    <row r="56" spans="1:8" ht="16.5" customHeight="1">
      <c r="A56" s="328" t="s">
        <v>217</v>
      </c>
      <c r="B56" s="328"/>
      <c r="C56" s="328"/>
      <c r="D56" s="329"/>
      <c r="E56" s="328"/>
      <c r="F56" s="328"/>
      <c r="G56" s="328"/>
      <c r="H56" s="328"/>
    </row>
    <row r="57" spans="1:8" ht="16.5" customHeight="1">
      <c r="A57" s="206" t="str">
        <f aca="true" t="shared" si="3" ref="A57:H57">A8</f>
        <v>O.G</v>
      </c>
      <c r="B57" s="206" t="str">
        <f t="shared" si="3"/>
        <v>NOMBRE</v>
      </c>
      <c r="C57" s="206" t="str">
        <f t="shared" si="3"/>
        <v>PUESTO</v>
      </c>
      <c r="D57" s="206" t="str">
        <f t="shared" si="3"/>
        <v>SUELDO</v>
      </c>
      <c r="E57" s="206" t="str">
        <f t="shared" si="3"/>
        <v>RETENCION</v>
      </c>
      <c r="F57" s="206" t="str">
        <f t="shared" si="3"/>
        <v>S.E.</v>
      </c>
      <c r="G57" s="206" t="str">
        <f t="shared" si="3"/>
        <v>SUELDO NETO</v>
      </c>
      <c r="H57" s="206" t="str">
        <f t="shared" si="3"/>
        <v>FIRMA</v>
      </c>
    </row>
    <row r="58" spans="1:8" ht="30.75" customHeight="1" thickBot="1">
      <c r="A58" s="49">
        <v>122</v>
      </c>
      <c r="B58" s="118" t="s">
        <v>218</v>
      </c>
      <c r="C58" s="188" t="s">
        <v>72</v>
      </c>
      <c r="D58" s="52">
        <v>3140</v>
      </c>
      <c r="E58" s="52"/>
      <c r="F58" s="52">
        <v>90</v>
      </c>
      <c r="G58" s="52">
        <f>D58-E58+F58</f>
        <v>3230</v>
      </c>
      <c r="H58" s="130"/>
    </row>
    <row r="59" spans="1:7" ht="15" customHeight="1" thickTop="1">
      <c r="A59" s="113"/>
      <c r="B59" s="1"/>
      <c r="C59" s="17" t="s">
        <v>9</v>
      </c>
      <c r="D59" s="54">
        <f>SUM(D58)</f>
        <v>3140</v>
      </c>
      <c r="E59" s="54">
        <f>SUM(E58)</f>
        <v>0</v>
      </c>
      <c r="F59" s="54">
        <f>SUM(F58)</f>
        <v>90</v>
      </c>
      <c r="G59" s="54">
        <f>SUM(G58)</f>
        <v>3230</v>
      </c>
    </row>
    <row r="60" spans="1:7" ht="15" customHeight="1">
      <c r="A60" s="113"/>
      <c r="B60" s="1"/>
      <c r="C60" s="17"/>
      <c r="D60" s="54"/>
      <c r="E60" s="54"/>
      <c r="F60" s="54"/>
      <c r="G60" s="54"/>
    </row>
    <row r="61" spans="1:7" ht="15" customHeight="1">
      <c r="A61" s="113"/>
      <c r="B61" s="1"/>
      <c r="C61" s="17"/>
      <c r="D61" s="54"/>
      <c r="E61" s="54"/>
      <c r="F61" s="54"/>
      <c r="G61" s="54"/>
    </row>
    <row r="62" spans="1:8" ht="12.75" customHeight="1">
      <c r="A62" s="68"/>
      <c r="B62" s="69"/>
      <c r="C62" s="66"/>
      <c r="D62" s="73"/>
      <c r="E62" s="73"/>
      <c r="F62" s="73"/>
      <c r="G62" s="73"/>
      <c r="H62" s="72"/>
    </row>
    <row r="63" spans="1:8" ht="12.75" customHeight="1">
      <c r="A63" s="68"/>
      <c r="B63" s="69"/>
      <c r="C63" s="66"/>
      <c r="D63" s="73"/>
      <c r="E63" s="73"/>
      <c r="F63" s="73"/>
      <c r="G63" s="73"/>
      <c r="H63" s="72"/>
    </row>
    <row r="64" spans="1:8" ht="12.75" customHeight="1">
      <c r="A64" s="68"/>
      <c r="B64" s="69"/>
      <c r="C64" s="70"/>
      <c r="D64" s="73"/>
      <c r="E64" s="73"/>
      <c r="F64" s="73"/>
      <c r="G64" s="73"/>
      <c r="H64" s="72"/>
    </row>
    <row r="65" spans="1:8" ht="12.75" customHeight="1">
      <c r="A65" s="68"/>
      <c r="B65" s="69"/>
      <c r="C65" s="70"/>
      <c r="D65" s="71"/>
      <c r="E65" s="71"/>
      <c r="F65" s="71"/>
      <c r="G65" s="71"/>
      <c r="H65" s="72"/>
    </row>
    <row r="66" spans="1:8" ht="12.75" customHeight="1">
      <c r="A66" s="68"/>
      <c r="B66" s="69"/>
      <c r="C66" s="70"/>
      <c r="D66" s="72"/>
      <c r="E66" s="72"/>
      <c r="F66" s="72"/>
      <c r="G66" s="73"/>
      <c r="H66" s="72"/>
    </row>
    <row r="67" spans="1:8" ht="12.75" customHeight="1">
      <c r="A67" s="68"/>
      <c r="B67" s="69"/>
      <c r="C67" s="70"/>
      <c r="D67" s="73"/>
      <c r="E67" s="73"/>
      <c r="F67" s="73"/>
      <c r="G67" s="73"/>
      <c r="H67" s="72"/>
    </row>
    <row r="68" spans="1:8" ht="12.75" customHeight="1">
      <c r="A68" s="68"/>
      <c r="B68" s="69"/>
      <c r="C68" s="70"/>
      <c r="D68" s="72"/>
      <c r="E68" s="72"/>
      <c r="F68" s="72"/>
      <c r="G68" s="72"/>
      <c r="H68" s="72"/>
    </row>
    <row r="69" spans="3:7" ht="12.75" customHeight="1">
      <c r="C69" s="70"/>
      <c r="D69" s="98"/>
      <c r="E69" s="98"/>
      <c r="F69" s="98"/>
      <c r="G69" s="98"/>
    </row>
    <row r="71" ht="12.75" customHeight="1">
      <c r="B71" s="239">
        <v>9</v>
      </c>
    </row>
  </sheetData>
  <sheetProtection/>
  <mergeCells count="35">
    <mergeCell ref="A25:H25"/>
    <mergeCell ref="A55:H55"/>
    <mergeCell ref="A41:H41"/>
    <mergeCell ref="B52:H52"/>
    <mergeCell ref="A35:H35"/>
    <mergeCell ref="B36:H36"/>
    <mergeCell ref="A40:H40"/>
    <mergeCell ref="A45:H45"/>
    <mergeCell ref="A54:H54"/>
    <mergeCell ref="B13:H13"/>
    <mergeCell ref="B24:H24"/>
    <mergeCell ref="A7:H7"/>
    <mergeCell ref="A12:H12"/>
    <mergeCell ref="A18:H18"/>
    <mergeCell ref="A23:H23"/>
    <mergeCell ref="A16:H16"/>
    <mergeCell ref="A17:H17"/>
    <mergeCell ref="A15:H15"/>
    <mergeCell ref="A14:H14"/>
    <mergeCell ref="A6:H6"/>
    <mergeCell ref="A1:H1"/>
    <mergeCell ref="A4:H4"/>
    <mergeCell ref="A5:H5"/>
    <mergeCell ref="A2:H2"/>
    <mergeCell ref="A3:H3"/>
    <mergeCell ref="A56:H56"/>
    <mergeCell ref="A26:H26"/>
    <mergeCell ref="A51:H51"/>
    <mergeCell ref="A38:H38"/>
    <mergeCell ref="A39:H39"/>
    <mergeCell ref="A37:H37"/>
    <mergeCell ref="A27:H27"/>
    <mergeCell ref="A53:H53"/>
    <mergeCell ref="A28:H28"/>
    <mergeCell ref="A29:H29"/>
  </mergeCells>
  <printOptions verticalCentered="1"/>
  <pageMargins left="0.984251968503937" right="0" top="0" bottom="0.7874015748031497" header="0.15748031496062992" footer="0.3937007874015748"/>
  <pageSetup horizontalDpi="300" verticalDpi="300" orientation="landscape" scale="80" r:id="rId1"/>
  <headerFooter alignWithMargins="0">
    <oddFooter>&amp;C&amp;12Página &amp;P de &amp;N</oddFooter>
  </headerFooter>
  <rowBreaks count="4" manualBreakCount="4">
    <brk id="11" max="9" man="1"/>
    <brk id="22" max="9" man="1"/>
    <brk id="34" max="9" man="1"/>
    <brk id="50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J33"/>
  <sheetViews>
    <sheetView view="pageBreakPreview" zoomScaleNormal="50" zoomScaleSheetLayoutView="100" zoomScalePageLayoutView="0" workbookViewId="0" topLeftCell="A19">
      <selection activeCell="A20" sqref="A20:H31"/>
    </sheetView>
  </sheetViews>
  <sheetFormatPr defaultColWidth="11.28125" defaultRowHeight="12.75" customHeight="1"/>
  <cols>
    <col min="1" max="1" width="11.28125" style="119" customWidth="1"/>
    <col min="2" max="2" width="33.8515625" style="120" customWidth="1"/>
    <col min="3" max="3" width="23.421875" style="121" customWidth="1"/>
    <col min="4" max="4" width="15.8515625" style="113" bestFit="1" customWidth="1"/>
    <col min="5" max="5" width="15.00390625" style="113" customWidth="1"/>
    <col min="6" max="6" width="13.7109375" style="113" customWidth="1"/>
    <col min="7" max="7" width="15.8515625" style="113" customWidth="1"/>
    <col min="8" max="8" width="42.7109375" style="113" customWidth="1"/>
    <col min="9" max="9" width="11.28125" style="113" customWidth="1"/>
    <col min="10" max="10" width="9.8515625" style="113" customWidth="1"/>
    <col min="11" max="16384" width="11.28125" style="113" customWidth="1"/>
  </cols>
  <sheetData>
    <row r="1" spans="1:8" ht="15" customHeight="1">
      <c r="A1" s="338" t="s">
        <v>0</v>
      </c>
      <c r="B1" s="338"/>
      <c r="C1" s="338"/>
      <c r="D1" s="338"/>
      <c r="E1" s="338"/>
      <c r="F1" s="338"/>
      <c r="G1" s="338"/>
      <c r="H1" s="338"/>
    </row>
    <row r="2" spans="1:8" ht="15" customHeight="1">
      <c r="A2" s="338" t="s">
        <v>280</v>
      </c>
      <c r="B2" s="339"/>
      <c r="C2" s="339"/>
      <c r="D2" s="339"/>
      <c r="E2" s="339"/>
      <c r="F2" s="339"/>
      <c r="G2" s="339"/>
      <c r="H2" s="339"/>
    </row>
    <row r="3" spans="1:8" ht="2.25" customHeight="1">
      <c r="A3" s="18"/>
      <c r="B3" s="215"/>
      <c r="C3" s="216"/>
      <c r="D3" s="217"/>
      <c r="E3" s="217"/>
      <c r="F3" s="217"/>
      <c r="G3" s="217"/>
      <c r="H3" s="217"/>
    </row>
    <row r="4" spans="1:8" ht="15" customHeight="1">
      <c r="A4" s="321" t="s">
        <v>393</v>
      </c>
      <c r="B4" s="321"/>
      <c r="C4" s="321"/>
      <c r="D4" s="321"/>
      <c r="E4" s="321"/>
      <c r="F4" s="321"/>
      <c r="G4" s="321"/>
      <c r="H4" s="321"/>
    </row>
    <row r="5" spans="1:8" ht="15" customHeight="1">
      <c r="A5" s="321" t="s">
        <v>394</v>
      </c>
      <c r="B5" s="321"/>
      <c r="C5" s="321"/>
      <c r="D5" s="321"/>
      <c r="E5" s="321"/>
      <c r="F5" s="321"/>
      <c r="G5" s="321"/>
      <c r="H5" s="321"/>
    </row>
    <row r="6" spans="1:8" ht="15" customHeight="1">
      <c r="A6" s="322" t="s">
        <v>13</v>
      </c>
      <c r="B6" s="322"/>
      <c r="C6" s="322"/>
      <c r="D6" s="322"/>
      <c r="E6" s="322"/>
      <c r="F6" s="322"/>
      <c r="G6" s="322"/>
      <c r="H6" s="322"/>
    </row>
    <row r="7" spans="1:8" ht="15" customHeight="1">
      <c r="A7" s="133" t="s">
        <v>35</v>
      </c>
      <c r="B7" s="134" t="s">
        <v>2</v>
      </c>
      <c r="C7" s="133" t="s">
        <v>3</v>
      </c>
      <c r="D7" s="133" t="s">
        <v>4</v>
      </c>
      <c r="E7" s="133" t="s">
        <v>5</v>
      </c>
      <c r="F7" s="133" t="s">
        <v>6</v>
      </c>
      <c r="G7" s="134" t="s">
        <v>7</v>
      </c>
      <c r="H7" s="199" t="s">
        <v>8</v>
      </c>
    </row>
    <row r="8" spans="1:10" ht="54.75" customHeight="1" thickBot="1">
      <c r="A8" s="8">
        <v>451</v>
      </c>
      <c r="B8" s="9" t="s">
        <v>28</v>
      </c>
      <c r="C8" s="8" t="s">
        <v>14</v>
      </c>
      <c r="D8" s="10">
        <v>2690</v>
      </c>
      <c r="E8" s="11"/>
      <c r="F8" s="11">
        <v>129</v>
      </c>
      <c r="G8" s="11">
        <f>D8-E8+F8</f>
        <v>2819</v>
      </c>
      <c r="H8" s="35"/>
      <c r="I8" s="113">
        <v>4683</v>
      </c>
      <c r="J8" s="113">
        <f aca="true" t="shared" si="0" ref="J8:J16">I8/2</f>
        <v>2341.5</v>
      </c>
    </row>
    <row r="9" spans="1:10" ht="54.75" customHeight="1" thickBot="1">
      <c r="A9" s="8">
        <v>451</v>
      </c>
      <c r="B9" s="9" t="s">
        <v>29</v>
      </c>
      <c r="C9" s="8" t="s">
        <v>14</v>
      </c>
      <c r="D9" s="10">
        <v>1071</v>
      </c>
      <c r="E9" s="11"/>
      <c r="F9" s="11">
        <v>175</v>
      </c>
      <c r="G9" s="11">
        <f aca="true" t="shared" si="1" ref="G9:G18">D9-E9+F9</f>
        <v>1246</v>
      </c>
      <c r="H9" s="35"/>
      <c r="I9" s="113">
        <v>1852</v>
      </c>
      <c r="J9" s="113">
        <f t="shared" si="0"/>
        <v>926</v>
      </c>
    </row>
    <row r="10" spans="1:10" ht="54.75" customHeight="1" thickBot="1">
      <c r="A10" s="8">
        <v>451</v>
      </c>
      <c r="B10" s="9" t="s">
        <v>30</v>
      </c>
      <c r="C10" s="8" t="s">
        <v>14</v>
      </c>
      <c r="D10" s="10">
        <v>1071</v>
      </c>
      <c r="E10" s="11"/>
      <c r="F10" s="11">
        <v>175</v>
      </c>
      <c r="G10" s="11">
        <f t="shared" si="1"/>
        <v>1246</v>
      </c>
      <c r="H10" s="35"/>
      <c r="I10" s="113">
        <v>1852</v>
      </c>
      <c r="J10" s="113">
        <f t="shared" si="0"/>
        <v>926</v>
      </c>
    </row>
    <row r="11" spans="1:10" ht="54.75" customHeight="1" thickBot="1">
      <c r="A11" s="8">
        <v>451</v>
      </c>
      <c r="B11" s="9" t="s">
        <v>31</v>
      </c>
      <c r="C11" s="8" t="s">
        <v>14</v>
      </c>
      <c r="D11" s="10">
        <v>1430</v>
      </c>
      <c r="E11" s="11"/>
      <c r="F11" s="11">
        <v>167</v>
      </c>
      <c r="G11" s="11">
        <f t="shared" si="1"/>
        <v>1597</v>
      </c>
      <c r="H11" s="35"/>
      <c r="I11" s="113">
        <v>2470</v>
      </c>
      <c r="J11" s="113">
        <f t="shared" si="0"/>
        <v>1235</v>
      </c>
    </row>
    <row r="12" spans="1:10" ht="54.75" customHeight="1" thickBot="1">
      <c r="A12" s="8">
        <v>451</v>
      </c>
      <c r="B12" s="9" t="s">
        <v>32</v>
      </c>
      <c r="C12" s="8" t="s">
        <v>14</v>
      </c>
      <c r="D12" s="10">
        <v>2170</v>
      </c>
      <c r="E12" s="11"/>
      <c r="F12" s="11">
        <v>142</v>
      </c>
      <c r="G12" s="11">
        <f t="shared" si="1"/>
        <v>2312</v>
      </c>
      <c r="H12" s="35"/>
      <c r="I12" s="113">
        <v>3960</v>
      </c>
      <c r="J12" s="113">
        <f t="shared" si="0"/>
        <v>1980</v>
      </c>
    </row>
    <row r="13" spans="1:10" ht="54.75" customHeight="1" thickBot="1">
      <c r="A13" s="8">
        <v>451</v>
      </c>
      <c r="B13" s="9" t="s">
        <v>33</v>
      </c>
      <c r="C13" s="8" t="s">
        <v>14</v>
      </c>
      <c r="D13" s="10">
        <v>961</v>
      </c>
      <c r="E13" s="10"/>
      <c r="F13" s="10">
        <v>175</v>
      </c>
      <c r="G13" s="11">
        <f t="shared" si="1"/>
        <v>1136</v>
      </c>
      <c r="H13" s="35"/>
      <c r="I13" s="113">
        <v>1661</v>
      </c>
      <c r="J13" s="113">
        <f t="shared" si="0"/>
        <v>830.5</v>
      </c>
    </row>
    <row r="14" spans="1:8" ht="54.75" customHeight="1" thickBot="1">
      <c r="A14" s="8">
        <v>451</v>
      </c>
      <c r="B14" s="9" t="s">
        <v>352</v>
      </c>
      <c r="C14" s="8" t="s">
        <v>14</v>
      </c>
      <c r="D14" s="10">
        <v>3075</v>
      </c>
      <c r="E14" s="11"/>
      <c r="F14" s="11">
        <v>90</v>
      </c>
      <c r="G14" s="11">
        <f t="shared" si="1"/>
        <v>3165</v>
      </c>
      <c r="H14" s="35"/>
    </row>
    <row r="15" spans="1:8" ht="54.75" customHeight="1" thickBot="1">
      <c r="A15" s="8">
        <v>451</v>
      </c>
      <c r="B15" s="9" t="s">
        <v>315</v>
      </c>
      <c r="C15" s="8" t="s">
        <v>14</v>
      </c>
      <c r="D15" s="10">
        <v>2524</v>
      </c>
      <c r="E15" s="11"/>
      <c r="F15" s="11">
        <v>129</v>
      </c>
      <c r="G15" s="11">
        <f t="shared" si="1"/>
        <v>2653</v>
      </c>
      <c r="H15" s="127"/>
    </row>
    <row r="16" spans="1:10" ht="54.75" customHeight="1" thickBot="1">
      <c r="A16" s="8">
        <v>451</v>
      </c>
      <c r="B16" s="9" t="s">
        <v>34</v>
      </c>
      <c r="C16" s="8" t="s">
        <v>14</v>
      </c>
      <c r="D16" s="10">
        <v>3075</v>
      </c>
      <c r="E16" s="10"/>
      <c r="F16" s="10">
        <v>90</v>
      </c>
      <c r="G16" s="11">
        <f t="shared" si="1"/>
        <v>3165</v>
      </c>
      <c r="H16" s="35"/>
      <c r="I16" s="113">
        <v>5311</v>
      </c>
      <c r="J16" s="113">
        <f t="shared" si="0"/>
        <v>2655.5</v>
      </c>
    </row>
    <row r="17" spans="1:8" ht="54.75" customHeight="1" thickBot="1">
      <c r="A17" s="8">
        <v>451</v>
      </c>
      <c r="B17" s="123" t="s">
        <v>316</v>
      </c>
      <c r="C17" s="124" t="s">
        <v>14</v>
      </c>
      <c r="D17" s="10">
        <v>3495</v>
      </c>
      <c r="E17" s="14"/>
      <c r="F17" s="10">
        <v>90</v>
      </c>
      <c r="G17" s="11">
        <f t="shared" si="1"/>
        <v>3585</v>
      </c>
      <c r="H17" s="23"/>
    </row>
    <row r="18" spans="1:8" ht="54.75" customHeight="1" thickBot="1">
      <c r="A18" s="8">
        <v>451</v>
      </c>
      <c r="B18" s="123" t="s">
        <v>353</v>
      </c>
      <c r="C18" s="124" t="s">
        <v>14</v>
      </c>
      <c r="D18" s="12">
        <v>1126</v>
      </c>
      <c r="E18" s="13"/>
      <c r="F18" s="12">
        <v>175</v>
      </c>
      <c r="G18" s="12">
        <f t="shared" si="1"/>
        <v>1301</v>
      </c>
      <c r="H18" s="23"/>
    </row>
    <row r="19" spans="1:8" ht="54.75" customHeight="1" thickTop="1">
      <c r="A19" s="201"/>
      <c r="B19" s="164"/>
      <c r="C19" s="165" t="s">
        <v>9</v>
      </c>
      <c r="D19" s="166">
        <f>SUM(D8:D18)</f>
        <v>22688</v>
      </c>
      <c r="E19" s="166">
        <f>SUM(E8:E18)</f>
        <v>0</v>
      </c>
      <c r="F19" s="166">
        <f>SUM(F8:F18)</f>
        <v>1537</v>
      </c>
      <c r="G19" s="166">
        <f>SUM(G8:G18)</f>
        <v>24225</v>
      </c>
      <c r="H19" s="167" t="s">
        <v>36</v>
      </c>
    </row>
    <row r="20" spans="1:8" ht="12.75" customHeight="1">
      <c r="A20" s="338" t="s">
        <v>0</v>
      </c>
      <c r="B20" s="338"/>
      <c r="C20" s="338"/>
      <c r="D20" s="338"/>
      <c r="E20" s="338"/>
      <c r="F20" s="338"/>
      <c r="G20" s="338"/>
      <c r="H20" s="338"/>
    </row>
    <row r="21" spans="1:8" ht="12.75" customHeight="1">
      <c r="A21" s="338" t="s">
        <v>280</v>
      </c>
      <c r="B21" s="339"/>
      <c r="C21" s="339"/>
      <c r="D21" s="339"/>
      <c r="E21" s="339"/>
      <c r="F21" s="339"/>
      <c r="G21" s="339"/>
      <c r="H21" s="339"/>
    </row>
    <row r="22" spans="1:8" ht="12.75" customHeight="1">
      <c r="A22" s="318"/>
      <c r="B22" s="215"/>
      <c r="C22" s="216"/>
      <c r="D22" s="317"/>
      <c r="E22" s="317"/>
      <c r="F22" s="317"/>
      <c r="G22" s="317"/>
      <c r="H22" s="317"/>
    </row>
    <row r="23" spans="1:8" ht="12.75" customHeight="1">
      <c r="A23" s="321" t="s">
        <v>396</v>
      </c>
      <c r="B23" s="321"/>
      <c r="C23" s="321"/>
      <c r="D23" s="321"/>
      <c r="E23" s="321"/>
      <c r="F23" s="321"/>
      <c r="G23" s="321"/>
      <c r="H23" s="321"/>
    </row>
    <row r="24" spans="1:8" ht="12.75" customHeight="1">
      <c r="A24" s="321" t="s">
        <v>394</v>
      </c>
      <c r="B24" s="321"/>
      <c r="C24" s="321"/>
      <c r="D24" s="321"/>
      <c r="E24" s="321"/>
      <c r="F24" s="321"/>
      <c r="G24" s="321"/>
      <c r="H24" s="321"/>
    </row>
    <row r="25" spans="1:8" ht="12.75" customHeight="1">
      <c r="A25" s="322" t="s">
        <v>329</v>
      </c>
      <c r="B25" s="322"/>
      <c r="C25" s="322"/>
      <c r="D25" s="322"/>
      <c r="E25" s="322"/>
      <c r="F25" s="322"/>
      <c r="G25" s="322"/>
      <c r="H25" s="322"/>
    </row>
    <row r="26" spans="1:8" ht="12.75" customHeight="1">
      <c r="A26" s="133" t="s">
        <v>35</v>
      </c>
      <c r="B26" s="134" t="s">
        <v>2</v>
      </c>
      <c r="C26" s="133" t="s">
        <v>3</v>
      </c>
      <c r="D26" s="133" t="s">
        <v>4</v>
      </c>
      <c r="E26" s="133" t="s">
        <v>5</v>
      </c>
      <c r="F26" s="133" t="s">
        <v>6</v>
      </c>
      <c r="G26" s="134" t="s">
        <v>7</v>
      </c>
      <c r="H26" s="315" t="s">
        <v>8</v>
      </c>
    </row>
    <row r="27" spans="1:8" ht="12.75" customHeight="1" thickBot="1">
      <c r="A27" s="232">
        <v>451</v>
      </c>
      <c r="B27" s="9" t="s">
        <v>330</v>
      </c>
      <c r="C27" s="232" t="s">
        <v>14</v>
      </c>
      <c r="D27" s="10">
        <v>1130</v>
      </c>
      <c r="E27" s="11"/>
      <c r="F27" s="11">
        <v>175</v>
      </c>
      <c r="G27" s="11">
        <f>D27-E27+F27</f>
        <v>1305</v>
      </c>
      <c r="H27" s="35"/>
    </row>
    <row r="28" spans="1:8" ht="12.75" customHeight="1" thickBot="1">
      <c r="A28" s="232">
        <v>451</v>
      </c>
      <c r="B28" s="9" t="s">
        <v>331</v>
      </c>
      <c r="C28" s="232" t="s">
        <v>14</v>
      </c>
      <c r="D28" s="10">
        <v>1130</v>
      </c>
      <c r="E28" s="11"/>
      <c r="F28" s="11">
        <v>175</v>
      </c>
      <c r="G28" s="11">
        <f>D28-E28+F28</f>
        <v>1305</v>
      </c>
      <c r="H28" s="35"/>
    </row>
    <row r="29" spans="1:8" ht="12.75" customHeight="1" thickBot="1">
      <c r="A29" s="232">
        <v>451</v>
      </c>
      <c r="B29" s="9" t="s">
        <v>332</v>
      </c>
      <c r="C29" s="232" t="s">
        <v>14</v>
      </c>
      <c r="D29" s="10">
        <v>1130</v>
      </c>
      <c r="E29" s="11"/>
      <c r="F29" s="11">
        <v>175</v>
      </c>
      <c r="G29" s="11">
        <f>D29-E29+F29</f>
        <v>1305</v>
      </c>
      <c r="H29" s="35"/>
    </row>
    <row r="30" spans="1:8" ht="12.75" customHeight="1" thickBot="1">
      <c r="A30" s="232">
        <v>451</v>
      </c>
      <c r="B30" s="9" t="s">
        <v>333</v>
      </c>
      <c r="C30" s="232" t="s">
        <v>14</v>
      </c>
      <c r="D30" s="12">
        <v>1130</v>
      </c>
      <c r="E30" s="12"/>
      <c r="F30" s="12">
        <v>175</v>
      </c>
      <c r="G30" s="12">
        <f>D30-E30+F30</f>
        <v>1305</v>
      </c>
      <c r="H30" s="35"/>
    </row>
    <row r="31" spans="1:8" ht="12.75" customHeight="1" thickTop="1">
      <c r="A31" s="316"/>
      <c r="B31" s="164"/>
      <c r="C31" s="165" t="s">
        <v>9</v>
      </c>
      <c r="D31" s="166">
        <f>SUM(D27:D30)</f>
        <v>4520</v>
      </c>
      <c r="E31" s="166">
        <f>SUM(E27:E30)</f>
        <v>0</v>
      </c>
      <c r="F31" s="166">
        <f>SUM(F27:F30)</f>
        <v>700</v>
      </c>
      <c r="G31" s="166">
        <f>SUM(G27:G30)</f>
        <v>5220</v>
      </c>
      <c r="H31" s="167" t="s">
        <v>36</v>
      </c>
    </row>
    <row r="32" spans="4:8" ht="12.75" customHeight="1">
      <c r="D32" s="119"/>
      <c r="E32" s="219"/>
      <c r="F32" s="220"/>
      <c r="G32" s="220"/>
      <c r="H32" s="218"/>
    </row>
    <row r="33" spans="4:8" ht="12.75" customHeight="1">
      <c r="D33" s="119"/>
      <c r="E33" s="219"/>
      <c r="F33" s="220"/>
      <c r="G33" s="220"/>
      <c r="H33" s="218"/>
    </row>
  </sheetData>
  <sheetProtection/>
  <mergeCells count="10">
    <mergeCell ref="A20:H20"/>
    <mergeCell ref="A21:H21"/>
    <mergeCell ref="A23:H23"/>
    <mergeCell ref="A24:H24"/>
    <mergeCell ref="A25:H25"/>
    <mergeCell ref="A6:H6"/>
    <mergeCell ref="A1:H1"/>
    <mergeCell ref="A4:H4"/>
    <mergeCell ref="A5:H5"/>
    <mergeCell ref="A2:H2"/>
  </mergeCells>
  <printOptions verticalCentered="1"/>
  <pageMargins left="0.3937007874015748" right="0" top="0" bottom="0.5905511811023623" header="0.15748031496062992" footer="0.3937007874015748"/>
  <pageSetup horizontalDpi="300" verticalDpi="300" orientation="landscape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H16"/>
  <sheetViews>
    <sheetView view="pageBreakPreview" zoomScaleNormal="50" zoomScaleSheetLayoutView="100" zoomScalePageLayoutView="0" workbookViewId="0" topLeftCell="A1">
      <selection activeCell="C13" sqref="C13:G16"/>
    </sheetView>
  </sheetViews>
  <sheetFormatPr defaultColWidth="11.28125" defaultRowHeight="12.75" customHeight="1"/>
  <cols>
    <col min="1" max="1" width="11.28125" style="119" customWidth="1"/>
    <col min="2" max="2" width="33.8515625" style="120" customWidth="1"/>
    <col min="3" max="3" width="23.421875" style="121" customWidth="1"/>
    <col min="4" max="4" width="12.7109375" style="113" customWidth="1"/>
    <col min="5" max="5" width="16.00390625" style="113" customWidth="1"/>
    <col min="6" max="6" width="11.28125" style="113" customWidth="1"/>
    <col min="7" max="7" width="15.8515625" style="113" customWidth="1"/>
    <col min="8" max="8" width="41.421875" style="113" customWidth="1"/>
    <col min="9" max="9" width="11.28125" style="113" customWidth="1"/>
    <col min="10" max="10" width="9.8515625" style="113" customWidth="1"/>
    <col min="11" max="16384" width="11.28125" style="113" customWidth="1"/>
  </cols>
  <sheetData>
    <row r="1" spans="1:8" ht="16.5" customHeight="1">
      <c r="A1" s="340" t="s">
        <v>0</v>
      </c>
      <c r="B1" s="340"/>
      <c r="C1" s="340"/>
      <c r="D1" s="340"/>
      <c r="E1" s="340"/>
      <c r="F1" s="340"/>
      <c r="G1" s="340"/>
      <c r="H1" s="340"/>
    </row>
    <row r="2" spans="1:8" ht="15" customHeight="1">
      <c r="A2" s="340" t="s">
        <v>280</v>
      </c>
      <c r="B2" s="341"/>
      <c r="C2" s="341"/>
      <c r="D2" s="341"/>
      <c r="E2" s="341"/>
      <c r="F2" s="341"/>
      <c r="G2" s="341"/>
      <c r="H2" s="341"/>
    </row>
    <row r="3" spans="1:8" ht="2.25" customHeight="1">
      <c r="A3" s="4"/>
      <c r="B3" s="211"/>
      <c r="C3" s="212"/>
      <c r="D3" s="212"/>
      <c r="E3" s="212"/>
      <c r="F3" s="212"/>
      <c r="G3" s="212"/>
      <c r="H3" s="212"/>
    </row>
    <row r="4" spans="1:8" ht="12.75" customHeight="1">
      <c r="A4" s="340" t="s">
        <v>393</v>
      </c>
      <c r="B4" s="340"/>
      <c r="C4" s="340"/>
      <c r="D4" s="340"/>
      <c r="E4" s="340"/>
      <c r="F4" s="340"/>
      <c r="G4" s="340"/>
      <c r="H4" s="340"/>
    </row>
    <row r="5" spans="1:8" ht="12.75" customHeight="1">
      <c r="A5" s="340" t="s">
        <v>395</v>
      </c>
      <c r="B5" s="340"/>
      <c r="C5" s="340"/>
      <c r="D5" s="340"/>
      <c r="E5" s="340"/>
      <c r="F5" s="340"/>
      <c r="G5" s="340"/>
      <c r="H5" s="340"/>
    </row>
    <row r="6" spans="1:8" ht="15" customHeight="1">
      <c r="A6" s="342" t="s">
        <v>39</v>
      </c>
      <c r="B6" s="342"/>
      <c r="C6" s="342"/>
      <c r="D6" s="342"/>
      <c r="E6" s="342"/>
      <c r="F6" s="342"/>
      <c r="G6" s="342"/>
      <c r="H6" s="342"/>
    </row>
    <row r="7" spans="1:8" ht="33.75" customHeight="1">
      <c r="A7" s="168" t="s">
        <v>35</v>
      </c>
      <c r="B7" s="169" t="s">
        <v>2</v>
      </c>
      <c r="C7" s="168" t="s">
        <v>3</v>
      </c>
      <c r="D7" s="168" t="s">
        <v>4</v>
      </c>
      <c r="E7" s="168" t="s">
        <v>5</v>
      </c>
      <c r="F7" s="168" t="s">
        <v>6</v>
      </c>
      <c r="G7" s="169" t="s">
        <v>7</v>
      </c>
      <c r="H7" s="207" t="s">
        <v>8</v>
      </c>
    </row>
    <row r="8" spans="1:8" ht="40.5" customHeight="1" thickBot="1">
      <c r="A8" s="4">
        <v>441</v>
      </c>
      <c r="B8" s="5" t="s">
        <v>289</v>
      </c>
      <c r="C8" s="157" t="s">
        <v>266</v>
      </c>
      <c r="D8" s="6">
        <v>3475</v>
      </c>
      <c r="E8" s="170"/>
      <c r="F8" s="170">
        <v>90</v>
      </c>
      <c r="G8" s="7">
        <f>D8-E8+F8</f>
        <v>3565</v>
      </c>
      <c r="H8" s="171"/>
    </row>
    <row r="9" spans="1:8" s="253" customFormat="1" ht="40.5" customHeight="1" thickBot="1">
      <c r="A9" s="300">
        <v>441</v>
      </c>
      <c r="B9" s="301" t="s">
        <v>221</v>
      </c>
      <c r="C9" s="300" t="s">
        <v>40</v>
      </c>
      <c r="D9" s="302">
        <v>2840</v>
      </c>
      <c r="E9" s="303"/>
      <c r="F9" s="303">
        <v>111</v>
      </c>
      <c r="G9" s="7">
        <f>D9-E9+F9</f>
        <v>2951</v>
      </c>
      <c r="H9" s="304"/>
    </row>
    <row r="10" spans="1:8" ht="40.5" customHeight="1" thickBot="1">
      <c r="A10" s="4">
        <v>441</v>
      </c>
      <c r="B10" s="5" t="s">
        <v>41</v>
      </c>
      <c r="C10" s="4" t="s">
        <v>42</v>
      </c>
      <c r="D10" s="122">
        <v>1545</v>
      </c>
      <c r="E10" s="122"/>
      <c r="F10" s="122">
        <v>167</v>
      </c>
      <c r="G10" s="122">
        <f>D10-E10+F10</f>
        <v>1712</v>
      </c>
      <c r="H10" s="172"/>
    </row>
    <row r="11" spans="1:8" ht="40.5" customHeight="1" thickTop="1">
      <c r="A11" s="18"/>
      <c r="B11" s="173"/>
      <c r="C11" s="58" t="s">
        <v>9</v>
      </c>
      <c r="D11" s="174">
        <f>SUM(D8:D10)</f>
        <v>7860</v>
      </c>
      <c r="E11" s="174">
        <f>SUM(E8:E10)</f>
        <v>0</v>
      </c>
      <c r="F11" s="174">
        <f>SUM(F8:F10)</f>
        <v>368</v>
      </c>
      <c r="G11" s="174">
        <f>SUM(G8:G10)</f>
        <v>8228</v>
      </c>
      <c r="H11" s="175"/>
    </row>
    <row r="12" spans="1:8" ht="16.5" customHeight="1">
      <c r="A12" s="112"/>
      <c r="B12" s="79"/>
      <c r="C12" s="64"/>
      <c r="D12" s="80"/>
      <c r="E12" s="80"/>
      <c r="F12" s="80"/>
      <c r="G12" s="81"/>
      <c r="H12" s="213"/>
    </row>
    <row r="13" spans="1:8" ht="12.75" customHeight="1">
      <c r="A13" s="1"/>
      <c r="B13" s="78"/>
      <c r="C13" s="155"/>
      <c r="D13" s="82"/>
      <c r="E13" s="82"/>
      <c r="F13" s="82"/>
      <c r="G13" s="82"/>
      <c r="H13" s="57"/>
    </row>
    <row r="14" spans="1:8" ht="12.75" customHeight="1">
      <c r="A14" s="1"/>
      <c r="B14" s="78"/>
      <c r="C14" s="56"/>
      <c r="D14" s="83"/>
      <c r="E14" s="83"/>
      <c r="F14" s="83"/>
      <c r="G14" s="83"/>
      <c r="H14" s="57"/>
    </row>
    <row r="15" spans="1:8" ht="12.75" customHeight="1">
      <c r="A15" s="1"/>
      <c r="B15" s="78"/>
      <c r="C15" s="237"/>
      <c r="D15" s="83"/>
      <c r="E15" s="83"/>
      <c r="F15" s="83"/>
      <c r="G15" s="83"/>
      <c r="H15" s="57"/>
    </row>
    <row r="16" spans="1:8" ht="12.75" customHeight="1">
      <c r="A16" s="1"/>
      <c r="B16" s="238">
        <v>3</v>
      </c>
      <c r="C16" s="56"/>
      <c r="D16" s="77"/>
      <c r="E16" s="77"/>
      <c r="F16" s="77"/>
      <c r="G16" s="77"/>
      <c r="H16" s="57"/>
    </row>
  </sheetData>
  <sheetProtection/>
  <mergeCells count="5">
    <mergeCell ref="A1:H1"/>
    <mergeCell ref="A2:H2"/>
    <mergeCell ref="A6:H6"/>
    <mergeCell ref="A5:H5"/>
    <mergeCell ref="A4:H4"/>
  </mergeCells>
  <printOptions verticalCentered="1"/>
  <pageMargins left="0.3937007874015748" right="0" top="0" bottom="0.5905511811023623" header="0.15748031496062992" footer="0.3937007874015748"/>
  <pageSetup horizontalDpi="300" verticalDpi="300" orientation="landscape" scale="79" r:id="rId1"/>
  <headerFooter alignWithMargins="0">
    <oddFooter>&amp;C&amp;12Página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J191"/>
  <sheetViews>
    <sheetView view="pageBreakPreview" zoomScale="40" zoomScaleNormal="50" zoomScaleSheetLayoutView="40" zoomScalePageLayoutView="0" workbookViewId="0" topLeftCell="A127">
      <selection activeCell="B118" sqref="B118:B122"/>
    </sheetView>
  </sheetViews>
  <sheetFormatPr defaultColWidth="11.8515625" defaultRowHeight="44.25" customHeight="1"/>
  <cols>
    <col min="1" max="1" width="19.8515625" style="46" customWidth="1"/>
    <col min="2" max="2" width="87.57421875" style="46" bestFit="1" customWidth="1"/>
    <col min="3" max="3" width="44.421875" style="46" customWidth="1"/>
    <col min="4" max="4" width="39.140625" style="46" bestFit="1" customWidth="1"/>
    <col min="5" max="5" width="29.7109375" style="46" customWidth="1"/>
    <col min="6" max="6" width="32.140625" style="46" bestFit="1" customWidth="1"/>
    <col min="7" max="7" width="32.140625" style="46" customWidth="1"/>
    <col min="8" max="8" width="37.57421875" style="46" bestFit="1" customWidth="1"/>
    <col min="9" max="9" width="48.8515625" style="46" customWidth="1"/>
    <col min="10" max="10" width="55.140625" style="46" customWidth="1"/>
    <col min="11" max="16384" width="11.8515625" style="46" customWidth="1"/>
  </cols>
  <sheetData>
    <row r="1" spans="1:10" ht="44.25" customHeight="1">
      <c r="A1" s="361" t="s">
        <v>15</v>
      </c>
      <c r="B1" s="361"/>
      <c r="C1" s="361"/>
      <c r="D1" s="361"/>
      <c r="E1" s="361"/>
      <c r="F1" s="361"/>
      <c r="G1" s="361"/>
      <c r="H1" s="361"/>
      <c r="I1" s="361"/>
      <c r="J1" s="361"/>
    </row>
    <row r="2" spans="1:10" ht="44.25" customHeight="1">
      <c r="A2" s="362" t="s">
        <v>279</v>
      </c>
      <c r="B2" s="362"/>
      <c r="C2" s="362"/>
      <c r="D2" s="362"/>
      <c r="E2" s="362"/>
      <c r="F2" s="362"/>
      <c r="G2" s="362"/>
      <c r="H2" s="362"/>
      <c r="I2" s="363"/>
      <c r="J2" s="363"/>
    </row>
    <row r="3" spans="1:10" ht="6" customHeight="1">
      <c r="A3" s="362"/>
      <c r="B3" s="366"/>
      <c r="C3" s="366"/>
      <c r="D3" s="366"/>
      <c r="E3" s="366"/>
      <c r="F3" s="366"/>
      <c r="G3" s="366"/>
      <c r="H3" s="366"/>
      <c r="I3" s="366"/>
      <c r="J3" s="366"/>
    </row>
    <row r="4" spans="1:10" ht="44.25" customHeight="1">
      <c r="A4" s="362" t="s">
        <v>397</v>
      </c>
      <c r="B4" s="362"/>
      <c r="C4" s="362"/>
      <c r="D4" s="362"/>
      <c r="E4" s="362"/>
      <c r="F4" s="362"/>
      <c r="G4" s="362"/>
      <c r="H4" s="362"/>
      <c r="I4" s="363"/>
      <c r="J4" s="363"/>
    </row>
    <row r="5" spans="1:10" ht="44.25" customHeight="1">
      <c r="A5" s="364" t="s">
        <v>395</v>
      </c>
      <c r="B5" s="364"/>
      <c r="C5" s="364"/>
      <c r="D5" s="364"/>
      <c r="E5" s="364"/>
      <c r="F5" s="364"/>
      <c r="G5" s="364"/>
      <c r="H5" s="364"/>
      <c r="I5" s="365"/>
      <c r="J5" s="365"/>
    </row>
    <row r="6" spans="1:10" ht="55.5" customHeight="1">
      <c r="A6" s="208" t="s">
        <v>363</v>
      </c>
      <c r="B6" s="210" t="s">
        <v>2</v>
      </c>
      <c r="C6" s="210" t="s">
        <v>16</v>
      </c>
      <c r="D6" s="208" t="s">
        <v>4</v>
      </c>
      <c r="E6" s="210" t="s">
        <v>5</v>
      </c>
      <c r="F6" s="210" t="s">
        <v>6</v>
      </c>
      <c r="G6" s="208" t="s">
        <v>327</v>
      </c>
      <c r="H6" s="210" t="s">
        <v>17</v>
      </c>
      <c r="I6" s="367" t="s">
        <v>8</v>
      </c>
      <c r="J6" s="367"/>
    </row>
    <row r="7" spans="1:10" s="178" customFormat="1" ht="132.75" customHeight="1" thickBot="1">
      <c r="A7" s="44">
        <v>113</v>
      </c>
      <c r="B7" s="178" t="s">
        <v>38</v>
      </c>
      <c r="C7" s="177" t="s">
        <v>11</v>
      </c>
      <c r="D7" s="176">
        <v>7300</v>
      </c>
      <c r="E7" s="176">
        <v>400</v>
      </c>
      <c r="F7" s="176"/>
      <c r="G7" s="176"/>
      <c r="H7" s="176">
        <f>D7-E7+F7+G7</f>
        <v>6900</v>
      </c>
      <c r="I7" s="368"/>
      <c r="J7" s="368"/>
    </row>
    <row r="8" spans="1:10" s="178" customFormat="1" ht="132.75" customHeight="1" thickBot="1">
      <c r="A8" s="44">
        <v>113</v>
      </c>
      <c r="B8" s="209" t="s">
        <v>25</v>
      </c>
      <c r="C8" s="177" t="s">
        <v>10</v>
      </c>
      <c r="D8" s="176">
        <v>3320</v>
      </c>
      <c r="E8" s="176"/>
      <c r="F8" s="176">
        <v>90</v>
      </c>
      <c r="G8" s="176"/>
      <c r="H8" s="176">
        <f>D8-E8+F8+G8</f>
        <v>3410</v>
      </c>
      <c r="I8" s="370"/>
      <c r="J8" s="370"/>
    </row>
    <row r="9" spans="1:10" s="178" customFormat="1" ht="132.75" customHeight="1" thickBot="1">
      <c r="A9" s="44">
        <v>113</v>
      </c>
      <c r="B9" s="228" t="s">
        <v>300</v>
      </c>
      <c r="C9" s="177" t="s">
        <v>48</v>
      </c>
      <c r="D9" s="176">
        <v>1149</v>
      </c>
      <c r="E9" s="176"/>
      <c r="F9" s="176">
        <v>175</v>
      </c>
      <c r="G9" s="176"/>
      <c r="H9" s="176">
        <f>D9-E9+F9+G9</f>
        <v>1324</v>
      </c>
      <c r="I9" s="357"/>
      <c r="J9" s="357"/>
    </row>
    <row r="10" spans="1:10" s="178" customFormat="1" ht="132.75" customHeight="1" thickBot="1">
      <c r="A10" s="44">
        <v>113</v>
      </c>
      <c r="C10" s="177" t="s">
        <v>18</v>
      </c>
      <c r="D10" s="176">
        <v>5209</v>
      </c>
      <c r="E10" s="176">
        <v>335</v>
      </c>
      <c r="F10" s="245"/>
      <c r="G10" s="176">
        <v>280</v>
      </c>
      <c r="H10" s="176">
        <f>D10-E10+F10+G10</f>
        <v>5154</v>
      </c>
      <c r="I10" s="369"/>
      <c r="J10" s="369"/>
    </row>
    <row r="11" spans="1:10" s="178" customFormat="1" ht="132.75" customHeight="1" thickBot="1">
      <c r="A11" s="246">
        <v>113</v>
      </c>
      <c r="B11" s="222"/>
      <c r="C11" s="247" t="s">
        <v>18</v>
      </c>
      <c r="D11" s="248">
        <v>5209</v>
      </c>
      <c r="E11" s="248">
        <v>335</v>
      </c>
      <c r="F11" s="248"/>
      <c r="G11" s="248">
        <v>280</v>
      </c>
      <c r="H11" s="176">
        <f>D11-E11+F11+G11</f>
        <v>5154</v>
      </c>
      <c r="I11" s="357"/>
      <c r="J11" s="357"/>
    </row>
    <row r="12" spans="1:10" s="178" customFormat="1" ht="132.75" customHeight="1" thickBot="1" thickTop="1">
      <c r="A12" s="44">
        <v>5</v>
      </c>
      <c r="B12" s="209"/>
      <c r="C12" s="177" t="s">
        <v>9</v>
      </c>
      <c r="D12" s="231">
        <f>SUM(D7:D11)</f>
        <v>22187</v>
      </c>
      <c r="E12" s="231">
        <f>SUM(E7:E11)</f>
        <v>1070</v>
      </c>
      <c r="F12" s="231">
        <f>SUM(F7:F11)</f>
        <v>265</v>
      </c>
      <c r="G12" s="231">
        <f>SUM(G7:G11)</f>
        <v>560</v>
      </c>
      <c r="H12" s="231">
        <f>SUM(H7:H11)</f>
        <v>21942</v>
      </c>
      <c r="I12" s="369"/>
      <c r="J12" s="369"/>
    </row>
    <row r="13" spans="1:10" ht="44.25" customHeight="1" thickTop="1">
      <c r="A13" s="361" t="s">
        <v>15</v>
      </c>
      <c r="B13" s="361"/>
      <c r="C13" s="361"/>
      <c r="D13" s="361"/>
      <c r="E13" s="361"/>
      <c r="F13" s="361"/>
      <c r="G13" s="361"/>
      <c r="H13" s="361"/>
      <c r="I13" s="361"/>
      <c r="J13" s="361"/>
    </row>
    <row r="14" spans="1:10" ht="44.25" customHeight="1">
      <c r="A14" s="362" t="s">
        <v>279</v>
      </c>
      <c r="B14" s="362"/>
      <c r="C14" s="362"/>
      <c r="D14" s="362"/>
      <c r="E14" s="362"/>
      <c r="F14" s="362"/>
      <c r="G14" s="362"/>
      <c r="H14" s="362"/>
      <c r="I14" s="363"/>
      <c r="J14" s="363"/>
    </row>
    <row r="15" spans="1:10" ht="6" customHeight="1">
      <c r="A15" s="362"/>
      <c r="B15" s="366"/>
      <c r="C15" s="366"/>
      <c r="D15" s="366"/>
      <c r="E15" s="366"/>
      <c r="F15" s="366"/>
      <c r="G15" s="366"/>
      <c r="H15" s="366"/>
      <c r="I15" s="366"/>
      <c r="J15" s="366"/>
    </row>
    <row r="16" spans="1:10" ht="44.25" customHeight="1">
      <c r="A16" s="362" t="str">
        <f>A4</f>
        <v>SEGURIDAD PUBLICA  NOMINA   CORRESPONDIENTE A LA PRIMER QUINCENA</v>
      </c>
      <c r="B16" s="362"/>
      <c r="C16" s="362"/>
      <c r="D16" s="362"/>
      <c r="E16" s="362"/>
      <c r="F16" s="362"/>
      <c r="G16" s="362"/>
      <c r="H16" s="362"/>
      <c r="I16" s="363"/>
      <c r="J16" s="363"/>
    </row>
    <row r="17" spans="1:10" ht="44.25" customHeight="1">
      <c r="A17" s="364" t="str">
        <f>A5</f>
        <v>DEL MES DE AGOSTO DEL 2014</v>
      </c>
      <c r="B17" s="364"/>
      <c r="C17" s="364"/>
      <c r="D17" s="364"/>
      <c r="E17" s="364"/>
      <c r="F17" s="364"/>
      <c r="G17" s="364"/>
      <c r="H17" s="364"/>
      <c r="I17" s="365"/>
      <c r="J17" s="365"/>
    </row>
    <row r="18" spans="1:10" ht="57" customHeight="1">
      <c r="A18" s="208" t="str">
        <f>A6</f>
        <v>O.G.</v>
      </c>
      <c r="B18" s="208" t="str">
        <f>B6</f>
        <v>NOMBRE</v>
      </c>
      <c r="C18" s="208" t="str">
        <f>C6</f>
        <v>CARGO </v>
      </c>
      <c r="D18" s="208" t="str">
        <f>D6</f>
        <v>SUELDO</v>
      </c>
      <c r="E18" s="208" t="str">
        <f>E6</f>
        <v>RETENCION</v>
      </c>
      <c r="F18" s="208" t="str">
        <f>F6</f>
        <v>S.E.</v>
      </c>
      <c r="G18" s="208" t="str">
        <f>G6</f>
        <v>APOYO ALIMENTOS</v>
      </c>
      <c r="H18" s="208" t="str">
        <f>H6</f>
        <v>PAGADO</v>
      </c>
      <c r="I18" s="371" t="str">
        <f>I6</f>
        <v>FIRMA</v>
      </c>
      <c r="J18" s="372"/>
    </row>
    <row r="19" spans="1:10" s="178" customFormat="1" ht="132.75" customHeight="1" thickBot="1">
      <c r="A19" s="44">
        <v>113</v>
      </c>
      <c r="B19" s="209"/>
      <c r="C19" s="177" t="s">
        <v>19</v>
      </c>
      <c r="D19" s="197">
        <v>4546</v>
      </c>
      <c r="E19" s="176">
        <v>200</v>
      </c>
      <c r="F19" s="176"/>
      <c r="G19" s="176">
        <v>175</v>
      </c>
      <c r="H19" s="176">
        <f>D19-E19+F19+G19</f>
        <v>4521</v>
      </c>
      <c r="I19" s="368"/>
      <c r="J19" s="368"/>
    </row>
    <row r="20" spans="1:10" s="178" customFormat="1" ht="132.75" customHeight="1" thickBot="1">
      <c r="A20" s="44">
        <v>113</v>
      </c>
      <c r="B20" s="209"/>
      <c r="C20" s="177" t="s">
        <v>19</v>
      </c>
      <c r="D20" s="176">
        <v>4546</v>
      </c>
      <c r="E20" s="176">
        <v>200</v>
      </c>
      <c r="F20" s="176"/>
      <c r="G20" s="176">
        <v>175</v>
      </c>
      <c r="H20" s="176">
        <f aca="true" t="shared" si="0" ref="H20:H26">D20-E20+F20+G20</f>
        <v>4521</v>
      </c>
      <c r="I20" s="370"/>
      <c r="J20" s="370"/>
    </row>
    <row r="21" spans="1:10" s="178" customFormat="1" ht="132.75" customHeight="1" thickBot="1">
      <c r="A21" s="44">
        <v>113</v>
      </c>
      <c r="B21" s="209"/>
      <c r="C21" s="177" t="s">
        <v>19</v>
      </c>
      <c r="D21" s="176">
        <v>4546</v>
      </c>
      <c r="E21" s="176">
        <v>200</v>
      </c>
      <c r="F21" s="221"/>
      <c r="G21" s="176">
        <v>175</v>
      </c>
      <c r="H21" s="176">
        <f t="shared" si="0"/>
        <v>4521</v>
      </c>
      <c r="I21" s="370"/>
      <c r="J21" s="370"/>
    </row>
    <row r="22" spans="1:10" s="178" customFormat="1" ht="132.75" customHeight="1" thickBot="1">
      <c r="A22" s="44">
        <v>113</v>
      </c>
      <c r="B22" s="209"/>
      <c r="C22" s="177" t="s">
        <v>19</v>
      </c>
      <c r="D22" s="176">
        <v>4546</v>
      </c>
      <c r="E22" s="176">
        <v>200</v>
      </c>
      <c r="F22" s="176"/>
      <c r="G22" s="176">
        <v>175</v>
      </c>
      <c r="H22" s="176">
        <f t="shared" si="0"/>
        <v>4521</v>
      </c>
      <c r="I22" s="370"/>
      <c r="J22" s="370"/>
    </row>
    <row r="23" spans="1:10" s="178" customFormat="1" ht="132.75" customHeight="1" thickBot="1">
      <c r="A23" s="44">
        <v>113</v>
      </c>
      <c r="C23" s="177" t="s">
        <v>19</v>
      </c>
      <c r="D23" s="176">
        <v>4546</v>
      </c>
      <c r="E23" s="176">
        <v>200</v>
      </c>
      <c r="F23" s="209"/>
      <c r="G23" s="176">
        <v>175</v>
      </c>
      <c r="H23" s="176">
        <f t="shared" si="0"/>
        <v>4521</v>
      </c>
      <c r="I23" s="370"/>
      <c r="J23" s="370"/>
    </row>
    <row r="24" spans="1:10" s="178" customFormat="1" ht="132.75" customHeight="1" thickBot="1">
      <c r="A24" s="44">
        <v>113</v>
      </c>
      <c r="B24" s="222"/>
      <c r="C24" s="177" t="s">
        <v>19</v>
      </c>
      <c r="D24" s="176">
        <v>4546</v>
      </c>
      <c r="E24" s="176">
        <v>200</v>
      </c>
      <c r="F24" s="176"/>
      <c r="G24" s="176">
        <v>175</v>
      </c>
      <c r="H24" s="176">
        <f t="shared" si="0"/>
        <v>4521</v>
      </c>
      <c r="I24" s="370"/>
      <c r="J24" s="370"/>
    </row>
    <row r="25" spans="1:10" s="178" customFormat="1" ht="132.75" customHeight="1" thickBot="1">
      <c r="A25" s="44">
        <v>113</v>
      </c>
      <c r="B25" s="222"/>
      <c r="C25" s="177" t="s">
        <v>19</v>
      </c>
      <c r="D25" s="176">
        <v>4546</v>
      </c>
      <c r="E25" s="176">
        <v>200</v>
      </c>
      <c r="F25" s="176"/>
      <c r="G25" s="176">
        <v>175</v>
      </c>
      <c r="H25" s="176">
        <f t="shared" si="0"/>
        <v>4521</v>
      </c>
      <c r="I25" s="357"/>
      <c r="J25" s="357"/>
    </row>
    <row r="26" spans="1:10" s="178" customFormat="1" ht="132.75" customHeight="1" thickBot="1">
      <c r="A26" s="246">
        <v>113</v>
      </c>
      <c r="B26" s="222"/>
      <c r="C26" s="247" t="s">
        <v>19</v>
      </c>
      <c r="D26" s="248">
        <v>4546</v>
      </c>
      <c r="E26" s="248">
        <v>200</v>
      </c>
      <c r="F26" s="248"/>
      <c r="G26" s="248">
        <v>175</v>
      </c>
      <c r="H26" s="320">
        <f t="shared" si="0"/>
        <v>4521</v>
      </c>
      <c r="I26" s="347"/>
      <c r="J26" s="347"/>
    </row>
    <row r="27" spans="1:10" s="178" customFormat="1" ht="132.75" customHeight="1" thickTop="1">
      <c r="A27" s="246">
        <v>8</v>
      </c>
      <c r="B27" s="222"/>
      <c r="C27" s="247" t="s">
        <v>9</v>
      </c>
      <c r="D27" s="254">
        <f>SUM(D19:D26)</f>
        <v>36368</v>
      </c>
      <c r="E27" s="254">
        <f>SUM(E19:E26)</f>
        <v>1600</v>
      </c>
      <c r="F27" s="254">
        <f>SUM(F19:F26)</f>
        <v>0</v>
      </c>
      <c r="G27" s="254">
        <f>SUM(G19:G26)</f>
        <v>1400</v>
      </c>
      <c r="H27" s="254">
        <f>SUM(H19:H26)</f>
        <v>36168</v>
      </c>
      <c r="I27" s="373"/>
      <c r="J27" s="373"/>
    </row>
    <row r="28" spans="1:10" ht="44.25" customHeight="1">
      <c r="A28" s="346" t="s">
        <v>15</v>
      </c>
      <c r="B28" s="346"/>
      <c r="C28" s="346"/>
      <c r="D28" s="346"/>
      <c r="E28" s="346"/>
      <c r="F28" s="346"/>
      <c r="G28" s="346"/>
      <c r="H28" s="346"/>
      <c r="I28" s="346"/>
      <c r="J28" s="346"/>
    </row>
    <row r="29" spans="1:10" ht="44.25" customHeight="1">
      <c r="A29" s="344" t="s">
        <v>279</v>
      </c>
      <c r="B29" s="344"/>
      <c r="C29" s="344"/>
      <c r="D29" s="344"/>
      <c r="E29" s="344"/>
      <c r="F29" s="344"/>
      <c r="G29" s="344"/>
      <c r="H29" s="344"/>
      <c r="I29" s="345"/>
      <c r="J29" s="345"/>
    </row>
    <row r="30" spans="1:10" ht="6" customHeight="1">
      <c r="A30" s="344"/>
      <c r="B30" s="351"/>
      <c r="C30" s="351"/>
      <c r="D30" s="351"/>
      <c r="E30" s="351"/>
      <c r="F30" s="351"/>
      <c r="G30" s="351"/>
      <c r="H30" s="351"/>
      <c r="I30" s="351"/>
      <c r="J30" s="351"/>
    </row>
    <row r="31" spans="1:10" ht="44.25" customHeight="1">
      <c r="A31" s="344" t="str">
        <f>A4</f>
        <v>SEGURIDAD PUBLICA  NOMINA   CORRESPONDIENTE A LA PRIMER QUINCENA</v>
      </c>
      <c r="B31" s="344"/>
      <c r="C31" s="344"/>
      <c r="D31" s="344"/>
      <c r="E31" s="344"/>
      <c r="F31" s="344"/>
      <c r="G31" s="344"/>
      <c r="H31" s="344"/>
      <c r="I31" s="345"/>
      <c r="J31" s="345"/>
    </row>
    <row r="32" spans="1:10" ht="44.25" customHeight="1">
      <c r="A32" s="348" t="str">
        <f>A5</f>
        <v>DEL MES DE AGOSTO DEL 2014</v>
      </c>
      <c r="B32" s="348"/>
      <c r="C32" s="348"/>
      <c r="D32" s="348"/>
      <c r="E32" s="348"/>
      <c r="F32" s="348"/>
      <c r="G32" s="348"/>
      <c r="H32" s="348"/>
      <c r="I32" s="349"/>
      <c r="J32" s="349"/>
    </row>
    <row r="33" spans="1:10" ht="68.25" customHeight="1">
      <c r="A33" s="255" t="str">
        <f>A6</f>
        <v>O.G.</v>
      </c>
      <c r="B33" s="255" t="str">
        <f>B6</f>
        <v>NOMBRE</v>
      </c>
      <c r="C33" s="255" t="str">
        <f>C6</f>
        <v>CARGO </v>
      </c>
      <c r="D33" s="255" t="str">
        <f>D6</f>
        <v>SUELDO</v>
      </c>
      <c r="E33" s="255" t="str">
        <f>E6</f>
        <v>RETENCION</v>
      </c>
      <c r="F33" s="255" t="str">
        <f>F6</f>
        <v>S.E.</v>
      </c>
      <c r="G33" s="255" t="str">
        <f>G6</f>
        <v>APOYO ALIMENTOS</v>
      </c>
      <c r="H33" s="255" t="str">
        <f>H6</f>
        <v>PAGADO</v>
      </c>
      <c r="I33" s="350" t="str">
        <f>I6</f>
        <v>FIRMA</v>
      </c>
      <c r="J33" s="350"/>
    </row>
    <row r="34" spans="1:10" s="178" customFormat="1" ht="132.75" customHeight="1" thickBot="1">
      <c r="A34" s="246">
        <v>113</v>
      </c>
      <c r="B34" s="249"/>
      <c r="C34" s="247" t="s">
        <v>20</v>
      </c>
      <c r="D34" s="250">
        <v>4255</v>
      </c>
      <c r="E34" s="250">
        <v>167</v>
      </c>
      <c r="F34" s="250"/>
      <c r="G34" s="250">
        <v>153</v>
      </c>
      <c r="H34" s="250">
        <f>D34-E34+F34+G34</f>
        <v>4241</v>
      </c>
      <c r="I34" s="354"/>
      <c r="J34" s="354"/>
    </row>
    <row r="35" spans="1:10" s="178" customFormat="1" ht="132.75" customHeight="1" thickBot="1">
      <c r="A35" s="246">
        <v>113</v>
      </c>
      <c r="B35" s="234"/>
      <c r="C35" s="247" t="s">
        <v>20</v>
      </c>
      <c r="D35" s="250">
        <v>4255</v>
      </c>
      <c r="E35" s="250">
        <v>167</v>
      </c>
      <c r="F35" s="250"/>
      <c r="G35" s="250">
        <v>153</v>
      </c>
      <c r="H35" s="250">
        <f>D35-E35+F35+G35</f>
        <v>4241</v>
      </c>
      <c r="I35" s="354"/>
      <c r="J35" s="354"/>
    </row>
    <row r="36" spans="1:10" s="178" customFormat="1" ht="132.75" customHeight="1" thickBot="1">
      <c r="A36" s="246">
        <v>113</v>
      </c>
      <c r="B36" s="222"/>
      <c r="C36" s="247" t="s">
        <v>20</v>
      </c>
      <c r="D36" s="250">
        <v>4255</v>
      </c>
      <c r="E36" s="250">
        <v>167</v>
      </c>
      <c r="F36" s="250"/>
      <c r="G36" s="250">
        <v>153</v>
      </c>
      <c r="H36" s="250">
        <f>D36-E36+F36+G36</f>
        <v>4241</v>
      </c>
      <c r="I36" s="354"/>
      <c r="J36" s="354"/>
    </row>
    <row r="37" spans="1:10" s="178" customFormat="1" ht="132.75" customHeight="1" thickBot="1">
      <c r="A37" s="246">
        <v>113</v>
      </c>
      <c r="B37" s="222"/>
      <c r="C37" s="247" t="s">
        <v>20</v>
      </c>
      <c r="D37" s="250">
        <v>4255</v>
      </c>
      <c r="E37" s="250">
        <v>167</v>
      </c>
      <c r="F37" s="250"/>
      <c r="G37" s="250">
        <v>153</v>
      </c>
      <c r="H37" s="250">
        <f>D37-E37+F37+G37</f>
        <v>4241</v>
      </c>
      <c r="I37" s="354"/>
      <c r="J37" s="354"/>
    </row>
    <row r="38" spans="1:10" s="178" customFormat="1" ht="132.75" customHeight="1" thickBot="1">
      <c r="A38" s="246">
        <v>113</v>
      </c>
      <c r="B38" s="234"/>
      <c r="C38" s="257" t="s">
        <v>20</v>
      </c>
      <c r="D38" s="248">
        <v>4255</v>
      </c>
      <c r="E38" s="248">
        <v>167</v>
      </c>
      <c r="F38" s="248"/>
      <c r="G38" s="248">
        <v>153</v>
      </c>
      <c r="H38" s="250">
        <f>D38-E38+F38+G38</f>
        <v>4241</v>
      </c>
      <c r="I38" s="354"/>
      <c r="J38" s="354"/>
    </row>
    <row r="39" spans="1:10" s="178" customFormat="1" ht="132.75" customHeight="1" thickBot="1" thickTop="1">
      <c r="A39" s="246">
        <v>7</v>
      </c>
      <c r="B39" s="222"/>
      <c r="C39" s="247" t="s">
        <v>9</v>
      </c>
      <c r="D39" s="258">
        <f>SUM(D34:D38)</f>
        <v>21275</v>
      </c>
      <c r="E39" s="258">
        <f>SUM(E34:E38)</f>
        <v>835</v>
      </c>
      <c r="F39" s="258">
        <f>SUM(F34:F38)</f>
        <v>0</v>
      </c>
      <c r="G39" s="258">
        <f>SUM(G34:G38)</f>
        <v>765</v>
      </c>
      <c r="H39" s="258">
        <f>SUM(H34:H38)</f>
        <v>21205</v>
      </c>
      <c r="I39" s="356"/>
      <c r="J39" s="356"/>
    </row>
    <row r="40" spans="1:10" ht="44.25" customHeight="1" thickTop="1">
      <c r="A40" s="346" t="s">
        <v>15</v>
      </c>
      <c r="B40" s="346"/>
      <c r="C40" s="346"/>
      <c r="D40" s="346"/>
      <c r="E40" s="346"/>
      <c r="F40" s="346"/>
      <c r="G40" s="346"/>
      <c r="H40" s="346"/>
      <c r="I40" s="346"/>
      <c r="J40" s="346"/>
    </row>
    <row r="41" spans="1:10" ht="44.25" customHeight="1">
      <c r="A41" s="344" t="s">
        <v>279</v>
      </c>
      <c r="B41" s="344"/>
      <c r="C41" s="344"/>
      <c r="D41" s="344"/>
      <c r="E41" s="344"/>
      <c r="F41" s="344"/>
      <c r="G41" s="344"/>
      <c r="H41" s="344"/>
      <c r="I41" s="345"/>
      <c r="J41" s="345"/>
    </row>
    <row r="42" spans="1:10" ht="6" customHeight="1">
      <c r="A42" s="344"/>
      <c r="B42" s="351"/>
      <c r="C42" s="351"/>
      <c r="D42" s="351"/>
      <c r="E42" s="351"/>
      <c r="F42" s="351"/>
      <c r="G42" s="351"/>
      <c r="H42" s="351"/>
      <c r="I42" s="351"/>
      <c r="J42" s="351"/>
    </row>
    <row r="43" spans="1:10" ht="44.25" customHeight="1">
      <c r="A43" s="344" t="str">
        <f>A4</f>
        <v>SEGURIDAD PUBLICA  NOMINA   CORRESPONDIENTE A LA PRIMER QUINCENA</v>
      </c>
      <c r="B43" s="344"/>
      <c r="C43" s="344"/>
      <c r="D43" s="344"/>
      <c r="E43" s="344"/>
      <c r="F43" s="344"/>
      <c r="G43" s="344"/>
      <c r="H43" s="344"/>
      <c r="I43" s="345"/>
      <c r="J43" s="345"/>
    </row>
    <row r="44" spans="1:10" ht="44.25" customHeight="1">
      <c r="A44" s="344" t="str">
        <f>A5</f>
        <v>DEL MES DE AGOSTO DEL 2014</v>
      </c>
      <c r="B44" s="344"/>
      <c r="C44" s="344"/>
      <c r="D44" s="344"/>
      <c r="E44" s="344"/>
      <c r="F44" s="344"/>
      <c r="G44" s="344"/>
      <c r="H44" s="344"/>
      <c r="I44" s="359"/>
      <c r="J44" s="359"/>
    </row>
    <row r="45" spans="1:10" ht="58.5" customHeight="1">
      <c r="A45" s="255" t="str">
        <f>A6</f>
        <v>O.G.</v>
      </c>
      <c r="B45" s="255" t="str">
        <f>B6</f>
        <v>NOMBRE</v>
      </c>
      <c r="C45" s="255" t="str">
        <f>C6</f>
        <v>CARGO </v>
      </c>
      <c r="D45" s="255" t="str">
        <f>D6</f>
        <v>SUELDO</v>
      </c>
      <c r="E45" s="255" t="str">
        <f>E6</f>
        <v>RETENCION</v>
      </c>
      <c r="F45" s="255" t="str">
        <f>F6</f>
        <v>S.E.</v>
      </c>
      <c r="G45" s="255" t="str">
        <f>G6</f>
        <v>APOYO ALIMENTOS</v>
      </c>
      <c r="H45" s="255" t="str">
        <f>H6</f>
        <v>PAGADO</v>
      </c>
      <c r="I45" s="350" t="str">
        <f>I6</f>
        <v>FIRMA</v>
      </c>
      <c r="J45" s="350"/>
    </row>
    <row r="46" spans="1:10" s="178" customFormat="1" ht="132.75" customHeight="1" thickBot="1">
      <c r="A46" s="246">
        <v>113</v>
      </c>
      <c r="B46" s="222"/>
      <c r="C46" s="247" t="s">
        <v>20</v>
      </c>
      <c r="D46" s="250">
        <v>4255</v>
      </c>
      <c r="E46" s="250">
        <v>167</v>
      </c>
      <c r="F46" s="250"/>
      <c r="G46" s="250">
        <v>153</v>
      </c>
      <c r="H46" s="250">
        <f>D46-E46+F46+G46</f>
        <v>4241</v>
      </c>
      <c r="I46" s="354"/>
      <c r="J46" s="354"/>
    </row>
    <row r="47" spans="1:10" s="178" customFormat="1" ht="132.75" customHeight="1" thickBot="1">
      <c r="A47" s="246">
        <v>113</v>
      </c>
      <c r="B47" s="234"/>
      <c r="C47" s="257" t="s">
        <v>20</v>
      </c>
      <c r="D47" s="250">
        <v>4255</v>
      </c>
      <c r="E47" s="250">
        <v>167</v>
      </c>
      <c r="F47" s="250"/>
      <c r="G47" s="250">
        <v>153</v>
      </c>
      <c r="H47" s="250">
        <f>D47-E47+F47+G47</f>
        <v>4241</v>
      </c>
      <c r="I47" s="354"/>
      <c r="J47" s="354"/>
    </row>
    <row r="48" spans="1:10" s="178" customFormat="1" ht="132.75" customHeight="1" thickBot="1">
      <c r="A48" s="246">
        <v>113</v>
      </c>
      <c r="B48" s="234"/>
      <c r="C48" s="257" t="s">
        <v>20</v>
      </c>
      <c r="D48" s="250">
        <v>4255</v>
      </c>
      <c r="E48" s="250">
        <v>167</v>
      </c>
      <c r="F48" s="250"/>
      <c r="G48" s="250">
        <v>153</v>
      </c>
      <c r="H48" s="250">
        <f>D48-E48+F48+G48</f>
        <v>4241</v>
      </c>
      <c r="I48" s="347"/>
      <c r="J48" s="347"/>
    </row>
    <row r="49" spans="1:10" s="178" customFormat="1" ht="132.75" customHeight="1" thickBot="1">
      <c r="A49" s="246">
        <v>113</v>
      </c>
      <c r="B49" s="234"/>
      <c r="C49" s="257" t="s">
        <v>20</v>
      </c>
      <c r="D49" s="250">
        <v>4255</v>
      </c>
      <c r="E49" s="250">
        <v>167</v>
      </c>
      <c r="F49" s="250"/>
      <c r="G49" s="250">
        <v>153</v>
      </c>
      <c r="H49" s="250">
        <f>D49-E49+F49+G49</f>
        <v>4241</v>
      </c>
      <c r="I49" s="354"/>
      <c r="J49" s="354"/>
    </row>
    <row r="50" spans="1:10" s="178" customFormat="1" ht="133.5" customHeight="1" thickBot="1">
      <c r="A50" s="246">
        <v>113</v>
      </c>
      <c r="B50" s="222"/>
      <c r="C50" s="247" t="s">
        <v>20</v>
      </c>
      <c r="D50" s="250">
        <v>4255</v>
      </c>
      <c r="E50" s="250">
        <v>167</v>
      </c>
      <c r="F50" s="250"/>
      <c r="G50" s="250">
        <v>153</v>
      </c>
      <c r="H50" s="250">
        <f>D50-E50+F50+G50</f>
        <v>4241</v>
      </c>
      <c r="I50" s="358"/>
      <c r="J50" s="358"/>
    </row>
    <row r="51" spans="1:10" s="178" customFormat="1" ht="133.5" customHeight="1" thickBot="1">
      <c r="A51" s="246">
        <v>113</v>
      </c>
      <c r="B51" s="222"/>
      <c r="C51" s="247" t="s">
        <v>20</v>
      </c>
      <c r="D51" s="248">
        <v>4255</v>
      </c>
      <c r="E51" s="248">
        <v>167</v>
      </c>
      <c r="F51" s="248"/>
      <c r="G51" s="248">
        <v>153</v>
      </c>
      <c r="H51" s="248">
        <f>D51-E51+F51+G51</f>
        <v>4241</v>
      </c>
      <c r="I51" s="347"/>
      <c r="J51" s="347"/>
    </row>
    <row r="52" spans="1:10" s="178" customFormat="1" ht="130.5" customHeight="1" thickTop="1">
      <c r="A52" s="246">
        <v>10</v>
      </c>
      <c r="B52" s="222"/>
      <c r="C52" s="247" t="s">
        <v>9</v>
      </c>
      <c r="D52" s="254">
        <f>SUM(D46:D51)</f>
        <v>25530</v>
      </c>
      <c r="E52" s="254">
        <f>SUM(E46:E51)</f>
        <v>1002</v>
      </c>
      <c r="F52" s="254">
        <f>SUM(F46:F51)</f>
        <v>0</v>
      </c>
      <c r="G52" s="254">
        <f>SUM(G46:G51)</f>
        <v>918</v>
      </c>
      <c r="H52" s="254">
        <f>SUM(H46:H51)</f>
        <v>25446</v>
      </c>
      <c r="I52" s="356"/>
      <c r="J52" s="356"/>
    </row>
    <row r="53" spans="1:10" s="178" customFormat="1" ht="43.5" customHeight="1">
      <c r="A53" s="346" t="s">
        <v>15</v>
      </c>
      <c r="B53" s="346"/>
      <c r="C53" s="346"/>
      <c r="D53" s="346"/>
      <c r="E53" s="346"/>
      <c r="F53" s="346"/>
      <c r="G53" s="346"/>
      <c r="H53" s="346"/>
      <c r="I53" s="346"/>
      <c r="J53" s="346"/>
    </row>
    <row r="54" spans="1:10" s="178" customFormat="1" ht="43.5" customHeight="1">
      <c r="A54" s="344" t="s">
        <v>279</v>
      </c>
      <c r="B54" s="344"/>
      <c r="C54" s="344"/>
      <c r="D54" s="344"/>
      <c r="E54" s="344"/>
      <c r="F54" s="344"/>
      <c r="G54" s="344"/>
      <c r="H54" s="344"/>
      <c r="I54" s="345"/>
      <c r="J54" s="345"/>
    </row>
    <row r="55" spans="1:10" s="178" customFormat="1" ht="3" customHeight="1">
      <c r="A55" s="344"/>
      <c r="B55" s="351"/>
      <c r="C55" s="351"/>
      <c r="D55" s="351"/>
      <c r="E55" s="351"/>
      <c r="F55" s="351"/>
      <c r="G55" s="351"/>
      <c r="H55" s="351"/>
      <c r="I55" s="351"/>
      <c r="J55" s="351"/>
    </row>
    <row r="56" spans="1:10" s="178" customFormat="1" ht="45.75" customHeight="1">
      <c r="A56" s="344" t="str">
        <f>A4</f>
        <v>SEGURIDAD PUBLICA  NOMINA   CORRESPONDIENTE A LA PRIMER QUINCENA</v>
      </c>
      <c r="B56" s="344"/>
      <c r="C56" s="344"/>
      <c r="D56" s="344"/>
      <c r="E56" s="344"/>
      <c r="F56" s="344"/>
      <c r="G56" s="344"/>
      <c r="H56" s="344"/>
      <c r="I56" s="344"/>
      <c r="J56" s="344"/>
    </row>
    <row r="57" spans="1:10" s="178" customFormat="1" ht="45.75" customHeight="1">
      <c r="A57" s="348" t="str">
        <f>A5</f>
        <v>DEL MES DE AGOSTO DEL 2014</v>
      </c>
      <c r="B57" s="348"/>
      <c r="C57" s="348"/>
      <c r="D57" s="348"/>
      <c r="E57" s="348"/>
      <c r="F57" s="348"/>
      <c r="G57" s="348"/>
      <c r="H57" s="348"/>
      <c r="I57" s="348"/>
      <c r="J57" s="348"/>
    </row>
    <row r="58" spans="1:10" s="178" customFormat="1" ht="60" customHeight="1">
      <c r="A58" s="255" t="str">
        <f aca="true" t="shared" si="1" ref="A58:I58">A45</f>
        <v>O.G.</v>
      </c>
      <c r="B58" s="255" t="str">
        <f t="shared" si="1"/>
        <v>NOMBRE</v>
      </c>
      <c r="C58" s="255" t="str">
        <f t="shared" si="1"/>
        <v>CARGO </v>
      </c>
      <c r="D58" s="255" t="str">
        <f t="shared" si="1"/>
        <v>SUELDO</v>
      </c>
      <c r="E58" s="255" t="str">
        <f t="shared" si="1"/>
        <v>RETENCION</v>
      </c>
      <c r="F58" s="255" t="str">
        <f t="shared" si="1"/>
        <v>S.E.</v>
      </c>
      <c r="G58" s="255" t="str">
        <f t="shared" si="1"/>
        <v>APOYO ALIMENTOS</v>
      </c>
      <c r="H58" s="255" t="str">
        <f t="shared" si="1"/>
        <v>PAGADO</v>
      </c>
      <c r="I58" s="350" t="str">
        <f t="shared" si="1"/>
        <v>FIRMA</v>
      </c>
      <c r="J58" s="350"/>
    </row>
    <row r="59" spans="1:10" s="178" customFormat="1" ht="132.75" customHeight="1" thickBot="1">
      <c r="A59" s="246">
        <v>113</v>
      </c>
      <c r="B59" s="222"/>
      <c r="C59" s="247" t="s">
        <v>20</v>
      </c>
      <c r="D59" s="256">
        <v>4255</v>
      </c>
      <c r="E59" s="256">
        <v>167</v>
      </c>
      <c r="F59" s="256"/>
      <c r="G59" s="256">
        <v>153</v>
      </c>
      <c r="H59" s="250">
        <f>D59-E59+F59+G59</f>
        <v>4241</v>
      </c>
      <c r="I59" s="354"/>
      <c r="J59" s="354"/>
    </row>
    <row r="60" spans="1:10" s="178" customFormat="1" ht="132.75" customHeight="1" thickBot="1">
      <c r="A60" s="246">
        <v>113</v>
      </c>
      <c r="B60" s="260"/>
      <c r="C60" s="247" t="s">
        <v>20</v>
      </c>
      <c r="D60" s="250">
        <v>4255</v>
      </c>
      <c r="E60" s="250">
        <v>167</v>
      </c>
      <c r="F60" s="250"/>
      <c r="G60" s="250">
        <v>153</v>
      </c>
      <c r="H60" s="250">
        <f aca="true" t="shared" si="2" ref="H60:H66">D60-E60+F60+G60</f>
        <v>4241</v>
      </c>
      <c r="I60" s="354"/>
      <c r="J60" s="354"/>
    </row>
    <row r="61" spans="1:10" s="178" customFormat="1" ht="132.75" customHeight="1" thickBot="1">
      <c r="A61" s="246">
        <v>113</v>
      </c>
      <c r="B61" s="234"/>
      <c r="C61" s="247" t="s">
        <v>20</v>
      </c>
      <c r="D61" s="250">
        <v>4255</v>
      </c>
      <c r="E61" s="250">
        <v>167</v>
      </c>
      <c r="F61" s="250"/>
      <c r="G61" s="250">
        <v>153</v>
      </c>
      <c r="H61" s="250">
        <f t="shared" si="2"/>
        <v>4241</v>
      </c>
      <c r="I61" s="354"/>
      <c r="J61" s="354"/>
    </row>
    <row r="62" spans="1:10" s="178" customFormat="1" ht="132.75" customHeight="1" thickBot="1">
      <c r="A62" s="246">
        <v>113</v>
      </c>
      <c r="B62" s="236"/>
      <c r="C62" s="247" t="s">
        <v>20</v>
      </c>
      <c r="D62" s="250">
        <v>4255</v>
      </c>
      <c r="E62" s="250">
        <v>167</v>
      </c>
      <c r="F62" s="250"/>
      <c r="G62" s="250">
        <v>153</v>
      </c>
      <c r="H62" s="250">
        <f t="shared" si="2"/>
        <v>4241</v>
      </c>
      <c r="I62" s="354"/>
      <c r="J62" s="354"/>
    </row>
    <row r="63" spans="1:10" s="178" customFormat="1" ht="132.75" customHeight="1" thickBot="1">
      <c r="A63" s="246">
        <v>113</v>
      </c>
      <c r="B63" s="236"/>
      <c r="C63" s="257" t="s">
        <v>20</v>
      </c>
      <c r="D63" s="250">
        <v>4255</v>
      </c>
      <c r="E63" s="250">
        <v>167</v>
      </c>
      <c r="F63" s="250"/>
      <c r="G63" s="250">
        <v>153</v>
      </c>
      <c r="H63" s="250">
        <f t="shared" si="2"/>
        <v>4241</v>
      </c>
      <c r="I63" s="347"/>
      <c r="J63" s="347"/>
    </row>
    <row r="64" spans="1:10" s="178" customFormat="1" ht="132.75" customHeight="1" thickBot="1">
      <c r="A64" s="246">
        <v>113</v>
      </c>
      <c r="B64" s="236"/>
      <c r="C64" s="257" t="s">
        <v>20</v>
      </c>
      <c r="D64" s="250">
        <v>4255</v>
      </c>
      <c r="E64" s="250">
        <v>167</v>
      </c>
      <c r="F64" s="250"/>
      <c r="G64" s="250">
        <v>153</v>
      </c>
      <c r="H64" s="250">
        <f t="shared" si="2"/>
        <v>4241</v>
      </c>
      <c r="I64" s="347"/>
      <c r="J64" s="347"/>
    </row>
    <row r="65" spans="1:10" s="178" customFormat="1" ht="132.75" customHeight="1" thickBot="1">
      <c r="A65" s="246">
        <v>113</v>
      </c>
      <c r="B65" s="234"/>
      <c r="C65" s="257" t="s">
        <v>20</v>
      </c>
      <c r="D65" s="250">
        <v>4255</v>
      </c>
      <c r="E65" s="250">
        <v>167</v>
      </c>
      <c r="F65" s="250"/>
      <c r="G65" s="250">
        <v>153</v>
      </c>
      <c r="H65" s="250">
        <f t="shared" si="2"/>
        <v>4241</v>
      </c>
      <c r="I65" s="347"/>
      <c r="J65" s="347"/>
    </row>
    <row r="66" spans="1:10" s="178" customFormat="1" ht="132.75" customHeight="1" thickBot="1">
      <c r="A66" s="246">
        <v>113</v>
      </c>
      <c r="B66" s="234"/>
      <c r="C66" s="257" t="s">
        <v>20</v>
      </c>
      <c r="D66" s="248">
        <v>4255</v>
      </c>
      <c r="E66" s="248">
        <v>167</v>
      </c>
      <c r="F66" s="248"/>
      <c r="G66" s="248">
        <v>153</v>
      </c>
      <c r="H66" s="248">
        <f t="shared" si="2"/>
        <v>4241</v>
      </c>
      <c r="I66" s="347"/>
      <c r="J66" s="347"/>
    </row>
    <row r="67" spans="1:10" s="178" customFormat="1" ht="132.75" customHeight="1" thickTop="1">
      <c r="A67" s="246">
        <v>9</v>
      </c>
      <c r="B67" s="222"/>
      <c r="C67" s="247" t="s">
        <v>9</v>
      </c>
      <c r="D67" s="254">
        <f>SUM(D59:D66)</f>
        <v>34040</v>
      </c>
      <c r="E67" s="254">
        <f>SUM(E59:E66)</f>
        <v>1336</v>
      </c>
      <c r="F67" s="254">
        <f>SUM(F59:F66)</f>
        <v>0</v>
      </c>
      <c r="G67" s="254">
        <f>SUM(G59:G66)</f>
        <v>1224</v>
      </c>
      <c r="H67" s="254">
        <f>SUM(H59:H66)</f>
        <v>33928</v>
      </c>
      <c r="I67" s="356"/>
      <c r="J67" s="356"/>
    </row>
    <row r="68" spans="1:10" ht="44.25" customHeight="1">
      <c r="A68" s="346" t="s">
        <v>15</v>
      </c>
      <c r="B68" s="346"/>
      <c r="C68" s="346"/>
      <c r="D68" s="346"/>
      <c r="E68" s="346"/>
      <c r="F68" s="346"/>
      <c r="G68" s="346"/>
      <c r="H68" s="346"/>
      <c r="I68" s="346"/>
      <c r="J68" s="346"/>
    </row>
    <row r="69" spans="1:10" ht="44.25" customHeight="1">
      <c r="A69" s="344" t="s">
        <v>279</v>
      </c>
      <c r="B69" s="344"/>
      <c r="C69" s="344"/>
      <c r="D69" s="344"/>
      <c r="E69" s="344"/>
      <c r="F69" s="344"/>
      <c r="G69" s="344"/>
      <c r="H69" s="344"/>
      <c r="I69" s="345"/>
      <c r="J69" s="345"/>
    </row>
    <row r="70" spans="1:10" ht="6" customHeight="1">
      <c r="A70" s="344"/>
      <c r="B70" s="351"/>
      <c r="C70" s="351"/>
      <c r="D70" s="351"/>
      <c r="E70" s="351"/>
      <c r="F70" s="351"/>
      <c r="G70" s="351"/>
      <c r="H70" s="351"/>
      <c r="I70" s="351"/>
      <c r="J70" s="351"/>
    </row>
    <row r="71" spans="1:10" ht="44.25" customHeight="1">
      <c r="A71" s="344" t="str">
        <f>A4</f>
        <v>SEGURIDAD PUBLICA  NOMINA   CORRESPONDIENTE A LA PRIMER QUINCENA</v>
      </c>
      <c r="B71" s="344"/>
      <c r="C71" s="344"/>
      <c r="D71" s="344"/>
      <c r="E71" s="344"/>
      <c r="F71" s="344"/>
      <c r="G71" s="344"/>
      <c r="H71" s="344"/>
      <c r="I71" s="345"/>
      <c r="J71" s="345"/>
    </row>
    <row r="72" spans="1:10" ht="44.25" customHeight="1">
      <c r="A72" s="348" t="str">
        <f>A5</f>
        <v>DEL MES DE AGOSTO DEL 2014</v>
      </c>
      <c r="B72" s="348"/>
      <c r="C72" s="348"/>
      <c r="D72" s="348"/>
      <c r="E72" s="348"/>
      <c r="F72" s="348"/>
      <c r="G72" s="348"/>
      <c r="H72" s="348"/>
      <c r="I72" s="349"/>
      <c r="J72" s="349"/>
    </row>
    <row r="73" spans="1:10" ht="68.25" customHeight="1">
      <c r="A73" s="255" t="str">
        <f>A6</f>
        <v>O.G.</v>
      </c>
      <c r="B73" s="255" t="str">
        <f>B6</f>
        <v>NOMBRE</v>
      </c>
      <c r="C73" s="255" t="str">
        <f>C6</f>
        <v>CARGO </v>
      </c>
      <c r="D73" s="255" t="str">
        <f>D6</f>
        <v>SUELDO</v>
      </c>
      <c r="E73" s="255" t="str">
        <f>E6</f>
        <v>RETENCION</v>
      </c>
      <c r="F73" s="255" t="str">
        <f>F6</f>
        <v>S.E.</v>
      </c>
      <c r="G73" s="255" t="str">
        <f>G6</f>
        <v>APOYO ALIMENTOS</v>
      </c>
      <c r="H73" s="255" t="str">
        <f>H6</f>
        <v>PAGADO</v>
      </c>
      <c r="I73" s="350" t="str">
        <f>I6</f>
        <v>FIRMA</v>
      </c>
      <c r="J73" s="350"/>
    </row>
    <row r="74" spans="1:10" s="178" customFormat="1" ht="133.5" customHeight="1" thickBot="1">
      <c r="A74" s="246">
        <v>113</v>
      </c>
      <c r="B74" s="222"/>
      <c r="C74" s="247" t="s">
        <v>339</v>
      </c>
      <c r="D74" s="256">
        <v>3859</v>
      </c>
      <c r="E74" s="261">
        <v>90</v>
      </c>
      <c r="F74" s="261"/>
      <c r="G74" s="261">
        <v>126</v>
      </c>
      <c r="H74" s="250">
        <f>D74-E74+F74+G74</f>
        <v>3895</v>
      </c>
      <c r="I74" s="354"/>
      <c r="J74" s="354"/>
    </row>
    <row r="75" spans="1:10" s="178" customFormat="1" ht="133.5" customHeight="1" thickBot="1">
      <c r="A75" s="246">
        <v>113</v>
      </c>
      <c r="B75" s="222"/>
      <c r="C75" s="247" t="s">
        <v>339</v>
      </c>
      <c r="D75" s="250">
        <v>3859</v>
      </c>
      <c r="E75" s="262">
        <v>90</v>
      </c>
      <c r="F75" s="262"/>
      <c r="G75" s="262">
        <v>126</v>
      </c>
      <c r="H75" s="250">
        <f>D75-E75+F75+G75</f>
        <v>3895</v>
      </c>
      <c r="I75" s="354"/>
      <c r="J75" s="354"/>
    </row>
    <row r="76" spans="1:10" s="234" customFormat="1" ht="133.5" customHeight="1" thickBot="1">
      <c r="A76" s="246">
        <v>113</v>
      </c>
      <c r="C76" s="247" t="s">
        <v>339</v>
      </c>
      <c r="D76" s="250">
        <f>3859/15*10</f>
        <v>2572.6666666666665</v>
      </c>
      <c r="E76" s="262">
        <v>90</v>
      </c>
      <c r="F76" s="262"/>
      <c r="G76" s="262">
        <v>126</v>
      </c>
      <c r="H76" s="250">
        <f>D76-E76+F76+G76</f>
        <v>2608.6666666666665</v>
      </c>
      <c r="I76" s="347"/>
      <c r="J76" s="347"/>
    </row>
    <row r="77" spans="1:10" s="178" customFormat="1" ht="133.5" customHeight="1" thickBot="1">
      <c r="A77" s="246">
        <v>113</v>
      </c>
      <c r="B77" s="234"/>
      <c r="C77" s="257" t="s">
        <v>339</v>
      </c>
      <c r="D77" s="248">
        <v>3859</v>
      </c>
      <c r="E77" s="263">
        <v>90</v>
      </c>
      <c r="F77" s="263"/>
      <c r="G77" s="263">
        <v>126</v>
      </c>
      <c r="H77" s="248">
        <f>D77-E77+F77+G77</f>
        <v>3895</v>
      </c>
      <c r="I77" s="354"/>
      <c r="J77" s="354"/>
    </row>
    <row r="78" spans="1:10" s="178" customFormat="1" ht="133.5" customHeight="1" thickTop="1">
      <c r="A78" s="246">
        <v>4</v>
      </c>
      <c r="B78" s="222"/>
      <c r="C78" s="247" t="s">
        <v>9</v>
      </c>
      <c r="D78" s="254">
        <f>SUM(D74:D77)</f>
        <v>14149.666666666666</v>
      </c>
      <c r="E78" s="254">
        <f>SUM(E74:E77)</f>
        <v>360</v>
      </c>
      <c r="F78" s="254">
        <f>SUM(F74:F77)</f>
        <v>0</v>
      </c>
      <c r="G78" s="254">
        <f>SUM(G74:G77)</f>
        <v>504</v>
      </c>
      <c r="H78" s="254">
        <f>SUM(H74:H77)</f>
        <v>14293.666666666666</v>
      </c>
      <c r="I78" s="356"/>
      <c r="J78" s="356"/>
    </row>
    <row r="79" spans="1:10" ht="44.25" customHeight="1">
      <c r="A79" s="346" t="s">
        <v>15</v>
      </c>
      <c r="B79" s="346"/>
      <c r="C79" s="346"/>
      <c r="D79" s="346"/>
      <c r="E79" s="346"/>
      <c r="F79" s="346"/>
      <c r="G79" s="346"/>
      <c r="H79" s="346"/>
      <c r="I79" s="346"/>
      <c r="J79" s="346"/>
    </row>
    <row r="80" spans="1:10" ht="44.25" customHeight="1">
      <c r="A80" s="344" t="s">
        <v>279</v>
      </c>
      <c r="B80" s="344"/>
      <c r="C80" s="344"/>
      <c r="D80" s="344"/>
      <c r="E80" s="344"/>
      <c r="F80" s="344"/>
      <c r="G80" s="344"/>
      <c r="H80" s="344"/>
      <c r="I80" s="345"/>
      <c r="J80" s="345"/>
    </row>
    <row r="81" spans="1:10" ht="6" customHeight="1">
      <c r="A81" s="344"/>
      <c r="B81" s="351"/>
      <c r="C81" s="351"/>
      <c r="D81" s="351"/>
      <c r="E81" s="351"/>
      <c r="F81" s="351"/>
      <c r="G81" s="351"/>
      <c r="H81" s="351"/>
      <c r="I81" s="351"/>
      <c r="J81" s="351"/>
    </row>
    <row r="82" spans="1:10" ht="44.25" customHeight="1">
      <c r="A82" s="344" t="str">
        <f>A4</f>
        <v>SEGURIDAD PUBLICA  NOMINA   CORRESPONDIENTE A LA PRIMER QUINCENA</v>
      </c>
      <c r="B82" s="344"/>
      <c r="C82" s="344"/>
      <c r="D82" s="344"/>
      <c r="E82" s="344"/>
      <c r="F82" s="344"/>
      <c r="G82" s="344"/>
      <c r="H82" s="344"/>
      <c r="I82" s="345"/>
      <c r="J82" s="345"/>
    </row>
    <row r="83" spans="1:10" ht="44.25" customHeight="1">
      <c r="A83" s="348" t="str">
        <f>A5</f>
        <v>DEL MES DE AGOSTO DEL 2014</v>
      </c>
      <c r="B83" s="348"/>
      <c r="C83" s="348"/>
      <c r="D83" s="348"/>
      <c r="E83" s="348"/>
      <c r="F83" s="348"/>
      <c r="G83" s="348"/>
      <c r="H83" s="348"/>
      <c r="I83" s="349"/>
      <c r="J83" s="349"/>
    </row>
    <row r="84" spans="1:10" ht="59.25" customHeight="1">
      <c r="A84" s="255" t="str">
        <f>A6</f>
        <v>O.G.</v>
      </c>
      <c r="B84" s="255" t="str">
        <f>B6</f>
        <v>NOMBRE</v>
      </c>
      <c r="C84" s="255" t="str">
        <f>C6</f>
        <v>CARGO </v>
      </c>
      <c r="D84" s="255" t="str">
        <f>D6</f>
        <v>SUELDO</v>
      </c>
      <c r="E84" s="255" t="str">
        <f>E6</f>
        <v>RETENCION</v>
      </c>
      <c r="F84" s="255" t="str">
        <f>F6</f>
        <v>S.E.</v>
      </c>
      <c r="G84" s="255" t="str">
        <f>G6</f>
        <v>APOYO ALIMENTOS</v>
      </c>
      <c r="H84" s="255" t="str">
        <f>H6</f>
        <v>PAGADO</v>
      </c>
      <c r="I84" s="350" t="str">
        <f>I6</f>
        <v>FIRMA</v>
      </c>
      <c r="J84" s="350"/>
    </row>
    <row r="85" spans="1:10" s="178" customFormat="1" ht="132.75" customHeight="1" thickBot="1">
      <c r="A85" s="246">
        <v>113</v>
      </c>
      <c r="B85" s="222"/>
      <c r="C85" s="247" t="s">
        <v>339</v>
      </c>
      <c r="D85" s="256">
        <v>3859</v>
      </c>
      <c r="E85" s="264">
        <v>90</v>
      </c>
      <c r="F85" s="256"/>
      <c r="G85" s="256">
        <v>126</v>
      </c>
      <c r="H85" s="250">
        <f>D85-E85+F85+G85</f>
        <v>3895</v>
      </c>
      <c r="I85" s="358"/>
      <c r="J85" s="358"/>
    </row>
    <row r="86" spans="1:10" s="178" customFormat="1" ht="132.75" customHeight="1" thickBot="1">
      <c r="A86" s="246">
        <v>113</v>
      </c>
      <c r="B86" s="222"/>
      <c r="C86" s="247" t="s">
        <v>339</v>
      </c>
      <c r="D86" s="250">
        <v>3859</v>
      </c>
      <c r="E86" s="265">
        <v>90</v>
      </c>
      <c r="F86" s="250"/>
      <c r="G86" s="250">
        <v>126</v>
      </c>
      <c r="H86" s="250">
        <f>D86-E86+F86+G86</f>
        <v>3895</v>
      </c>
      <c r="I86" s="354"/>
      <c r="J86" s="354"/>
    </row>
    <row r="87" spans="1:10" s="178" customFormat="1" ht="132.75" customHeight="1" thickBot="1">
      <c r="A87" s="246">
        <v>113</v>
      </c>
      <c r="B87" s="234"/>
      <c r="C87" s="247" t="s">
        <v>339</v>
      </c>
      <c r="D87" s="250">
        <v>3859</v>
      </c>
      <c r="E87" s="265">
        <v>90</v>
      </c>
      <c r="F87" s="250"/>
      <c r="G87" s="250">
        <v>126</v>
      </c>
      <c r="H87" s="250">
        <f>D87-E87+F87+G87</f>
        <v>3895</v>
      </c>
      <c r="I87" s="358"/>
      <c r="J87" s="358"/>
    </row>
    <row r="88" spans="1:10" s="178" customFormat="1" ht="132.75" customHeight="1" thickBot="1">
      <c r="A88" s="246">
        <v>113</v>
      </c>
      <c r="B88" s="234"/>
      <c r="C88" s="257" t="s">
        <v>339</v>
      </c>
      <c r="D88" s="248">
        <v>3859</v>
      </c>
      <c r="E88" s="266">
        <v>90</v>
      </c>
      <c r="F88" s="248"/>
      <c r="G88" s="248">
        <v>126</v>
      </c>
      <c r="H88" s="248">
        <f>D88-E88+F88+G88</f>
        <v>3895</v>
      </c>
      <c r="I88" s="347"/>
      <c r="J88" s="347"/>
    </row>
    <row r="89" spans="1:10" s="178" customFormat="1" ht="132.75" customHeight="1" thickTop="1">
      <c r="A89" s="246">
        <v>4</v>
      </c>
      <c r="B89" s="222"/>
      <c r="C89" s="247" t="s">
        <v>9</v>
      </c>
      <c r="D89" s="267">
        <f>SUM(D85:D88)</f>
        <v>15436</v>
      </c>
      <c r="E89" s="267">
        <f>SUM(E85:E88)</f>
        <v>360</v>
      </c>
      <c r="F89" s="267">
        <f>SUM(F85:F88)</f>
        <v>0</v>
      </c>
      <c r="G89" s="267">
        <f>SUM(G85:G88)</f>
        <v>504</v>
      </c>
      <c r="H89" s="267">
        <f>SUM(H85:H88)</f>
        <v>15580</v>
      </c>
      <c r="I89" s="373"/>
      <c r="J89" s="373"/>
    </row>
    <row r="90" spans="1:10" ht="44.25" customHeight="1">
      <c r="A90" s="346" t="s">
        <v>15</v>
      </c>
      <c r="B90" s="346"/>
      <c r="C90" s="346"/>
      <c r="D90" s="346"/>
      <c r="E90" s="346"/>
      <c r="F90" s="346"/>
      <c r="G90" s="346"/>
      <c r="H90" s="346"/>
      <c r="I90" s="346"/>
      <c r="J90" s="346"/>
    </row>
    <row r="91" spans="1:10" ht="39.75" customHeight="1">
      <c r="A91" s="344" t="s">
        <v>279</v>
      </c>
      <c r="B91" s="355"/>
      <c r="C91" s="355"/>
      <c r="D91" s="355"/>
      <c r="E91" s="355"/>
      <c r="F91" s="355"/>
      <c r="G91" s="355"/>
      <c r="H91" s="355"/>
      <c r="I91" s="355"/>
      <c r="J91" s="355"/>
    </row>
    <row r="92" spans="1:10" ht="6.75" customHeight="1">
      <c r="A92" s="344"/>
      <c r="B92" s="344"/>
      <c r="C92" s="344"/>
      <c r="D92" s="344"/>
      <c r="E92" s="344"/>
      <c r="F92" s="344"/>
      <c r="G92" s="344"/>
      <c r="H92" s="344"/>
      <c r="I92" s="344"/>
      <c r="J92" s="344"/>
    </row>
    <row r="93" spans="1:10" ht="44.25" customHeight="1">
      <c r="A93" s="344" t="str">
        <f>A4</f>
        <v>SEGURIDAD PUBLICA  NOMINA   CORRESPONDIENTE A LA PRIMER QUINCENA</v>
      </c>
      <c r="B93" s="344"/>
      <c r="C93" s="344"/>
      <c r="D93" s="344"/>
      <c r="E93" s="344"/>
      <c r="F93" s="344"/>
      <c r="G93" s="344"/>
      <c r="H93" s="344"/>
      <c r="I93" s="345"/>
      <c r="J93" s="345"/>
    </row>
    <row r="94" spans="1:10" ht="44.25" customHeight="1">
      <c r="A94" s="348" t="str">
        <f>A5</f>
        <v>DEL MES DE AGOSTO DEL 2014</v>
      </c>
      <c r="B94" s="348"/>
      <c r="C94" s="348"/>
      <c r="D94" s="348"/>
      <c r="E94" s="348"/>
      <c r="F94" s="348"/>
      <c r="G94" s="348"/>
      <c r="H94" s="348"/>
      <c r="I94" s="349"/>
      <c r="J94" s="349"/>
    </row>
    <row r="95" spans="1:10" ht="66.75" customHeight="1">
      <c r="A95" s="255" t="str">
        <f>A6</f>
        <v>O.G.</v>
      </c>
      <c r="B95" s="255" t="str">
        <f>B6</f>
        <v>NOMBRE</v>
      </c>
      <c r="C95" s="255" t="str">
        <f>C6</f>
        <v>CARGO </v>
      </c>
      <c r="D95" s="255" t="str">
        <f>D6</f>
        <v>SUELDO</v>
      </c>
      <c r="E95" s="255" t="str">
        <f>E6</f>
        <v>RETENCION</v>
      </c>
      <c r="F95" s="255" t="str">
        <f>F6</f>
        <v>S.E.</v>
      </c>
      <c r="G95" s="255" t="str">
        <f>G6</f>
        <v>APOYO ALIMENTOS</v>
      </c>
      <c r="H95" s="255" t="str">
        <f>H6</f>
        <v>PAGADO</v>
      </c>
      <c r="I95" s="350" t="str">
        <f>I6</f>
        <v>FIRMA</v>
      </c>
      <c r="J95" s="350"/>
    </row>
    <row r="96" spans="1:10" s="178" customFormat="1" ht="132.75" customHeight="1" thickBot="1">
      <c r="A96" s="246">
        <v>113</v>
      </c>
      <c r="B96" s="234"/>
      <c r="C96" s="257" t="s">
        <v>339</v>
      </c>
      <c r="D96" s="256">
        <v>3859</v>
      </c>
      <c r="E96" s="256">
        <v>90</v>
      </c>
      <c r="F96" s="256"/>
      <c r="G96" s="256">
        <v>126</v>
      </c>
      <c r="H96" s="250">
        <f>D96-E96+F96+G96</f>
        <v>3895</v>
      </c>
      <c r="I96" s="354"/>
      <c r="J96" s="354"/>
    </row>
    <row r="97" spans="1:10" ht="132.75" customHeight="1" thickBot="1">
      <c r="A97" s="246">
        <v>113</v>
      </c>
      <c r="B97" s="234"/>
      <c r="C97" s="247" t="s">
        <v>339</v>
      </c>
      <c r="D97" s="250">
        <v>3859</v>
      </c>
      <c r="E97" s="250">
        <v>90</v>
      </c>
      <c r="F97" s="250"/>
      <c r="G97" s="250">
        <v>126</v>
      </c>
      <c r="H97" s="250">
        <f>D97-E97+F97+G97</f>
        <v>3895</v>
      </c>
      <c r="I97" s="354"/>
      <c r="J97" s="354"/>
    </row>
    <row r="98" spans="1:10" ht="132.75" customHeight="1" thickBot="1">
      <c r="A98" s="246">
        <v>113</v>
      </c>
      <c r="B98" s="222"/>
      <c r="C98" s="247" t="s">
        <v>339</v>
      </c>
      <c r="D98" s="250">
        <v>3859</v>
      </c>
      <c r="E98" s="250">
        <v>90</v>
      </c>
      <c r="F98" s="250"/>
      <c r="G98" s="250">
        <v>126</v>
      </c>
      <c r="H98" s="250">
        <f>D98-E98+F98+G98</f>
        <v>3895</v>
      </c>
      <c r="I98" s="354"/>
      <c r="J98" s="354"/>
    </row>
    <row r="99" spans="1:10" ht="132.75" customHeight="1" thickBot="1">
      <c r="A99" s="246">
        <v>113</v>
      </c>
      <c r="B99" s="222"/>
      <c r="C99" s="247" t="s">
        <v>339</v>
      </c>
      <c r="D99" s="250">
        <v>3859</v>
      </c>
      <c r="E99" s="250">
        <v>90</v>
      </c>
      <c r="F99" s="250"/>
      <c r="G99" s="250">
        <v>126</v>
      </c>
      <c r="H99" s="250">
        <f>D99-E99+F99+G99</f>
        <v>3895</v>
      </c>
      <c r="I99" s="354"/>
      <c r="J99" s="354"/>
    </row>
    <row r="100" spans="1:10" ht="132.75" customHeight="1" thickBot="1">
      <c r="A100" s="246">
        <v>113</v>
      </c>
      <c r="B100" s="234"/>
      <c r="C100" s="247" t="s">
        <v>339</v>
      </c>
      <c r="D100" s="248">
        <v>3859</v>
      </c>
      <c r="E100" s="248">
        <v>90</v>
      </c>
      <c r="F100" s="248"/>
      <c r="G100" s="248">
        <v>126</v>
      </c>
      <c r="H100" s="248">
        <f>D100-E100+F100+G100</f>
        <v>3895</v>
      </c>
      <c r="I100" s="354"/>
      <c r="J100" s="354"/>
    </row>
    <row r="101" spans="1:10" ht="132.75" customHeight="1" thickTop="1">
      <c r="A101" s="246">
        <v>5</v>
      </c>
      <c r="B101" s="222"/>
      <c r="C101" s="247" t="s">
        <v>9</v>
      </c>
      <c r="D101" s="254">
        <f>SUM(D96:D100)</f>
        <v>19295</v>
      </c>
      <c r="E101" s="254">
        <f>SUM(E96:E100)</f>
        <v>450</v>
      </c>
      <c r="F101" s="254">
        <f>SUM(F96:F100)</f>
        <v>0</v>
      </c>
      <c r="G101" s="254">
        <f>SUM(G96:G100)</f>
        <v>630</v>
      </c>
      <c r="H101" s="254">
        <f>SUM(H96:H100)</f>
        <v>19475</v>
      </c>
      <c r="I101" s="356"/>
      <c r="J101" s="356"/>
    </row>
    <row r="102" spans="1:10" ht="45" customHeight="1">
      <c r="A102" s="346" t="s">
        <v>15</v>
      </c>
      <c r="B102" s="346"/>
      <c r="C102" s="346"/>
      <c r="D102" s="346"/>
      <c r="E102" s="346"/>
      <c r="F102" s="346"/>
      <c r="G102" s="346"/>
      <c r="H102" s="346"/>
      <c r="I102" s="346"/>
      <c r="J102" s="346"/>
    </row>
    <row r="103" spans="1:10" ht="45" customHeight="1">
      <c r="A103" s="344" t="s">
        <v>279</v>
      </c>
      <c r="B103" s="355"/>
      <c r="C103" s="355"/>
      <c r="D103" s="355"/>
      <c r="E103" s="355"/>
      <c r="F103" s="355"/>
      <c r="G103" s="355"/>
      <c r="H103" s="355"/>
      <c r="I103" s="355"/>
      <c r="J103" s="355"/>
    </row>
    <row r="104" spans="1:10" ht="45" customHeight="1">
      <c r="A104" s="344" t="str">
        <f>A93</f>
        <v>SEGURIDAD PUBLICA  NOMINA   CORRESPONDIENTE A LA PRIMER QUINCENA</v>
      </c>
      <c r="B104" s="344"/>
      <c r="C104" s="344"/>
      <c r="D104" s="344"/>
      <c r="E104" s="344"/>
      <c r="F104" s="344"/>
      <c r="G104" s="344"/>
      <c r="H104" s="344"/>
      <c r="I104" s="345"/>
      <c r="J104" s="345"/>
    </row>
    <row r="105" spans="1:10" ht="45" customHeight="1">
      <c r="A105" s="344" t="str">
        <f>A94</f>
        <v>DEL MES DE AGOSTO DEL 2014</v>
      </c>
      <c r="B105" s="344"/>
      <c r="C105" s="344"/>
      <c r="D105" s="344"/>
      <c r="E105" s="344"/>
      <c r="F105" s="344"/>
      <c r="G105" s="344"/>
      <c r="H105" s="344"/>
      <c r="I105" s="345"/>
      <c r="J105" s="345"/>
    </row>
    <row r="106" spans="1:10" ht="79.5" customHeight="1">
      <c r="A106" s="255" t="str">
        <f aca="true" t="shared" si="3" ref="A106:I106">A117</f>
        <v>O.G.</v>
      </c>
      <c r="B106" s="255" t="str">
        <f t="shared" si="3"/>
        <v>NOMBRE</v>
      </c>
      <c r="C106" s="255" t="str">
        <f t="shared" si="3"/>
        <v>CARGO </v>
      </c>
      <c r="D106" s="255" t="str">
        <f t="shared" si="3"/>
        <v>SUELDO</v>
      </c>
      <c r="E106" s="255" t="str">
        <f t="shared" si="3"/>
        <v>RETENCION</v>
      </c>
      <c r="F106" s="255" t="str">
        <f t="shared" si="3"/>
        <v>S.E.</v>
      </c>
      <c r="G106" s="255" t="str">
        <f t="shared" si="3"/>
        <v>APOYO ALIMENTOS</v>
      </c>
      <c r="H106" s="255" t="str">
        <f t="shared" si="3"/>
        <v>PAGADO</v>
      </c>
      <c r="I106" s="350" t="str">
        <f t="shared" si="3"/>
        <v>FIRMA</v>
      </c>
      <c r="J106" s="350"/>
    </row>
    <row r="107" spans="1:10" ht="120" customHeight="1" thickBot="1">
      <c r="A107" s="268">
        <v>113</v>
      </c>
      <c r="B107" s="234"/>
      <c r="C107" s="269" t="s">
        <v>339</v>
      </c>
      <c r="D107" s="250">
        <v>3859</v>
      </c>
      <c r="E107" s="250">
        <v>90</v>
      </c>
      <c r="F107" s="250"/>
      <c r="G107" s="250">
        <v>126</v>
      </c>
      <c r="H107" s="250">
        <f>D107-E107+F107+G107</f>
        <v>3895</v>
      </c>
      <c r="I107" s="360"/>
      <c r="J107" s="360"/>
    </row>
    <row r="108" spans="1:10" ht="135" customHeight="1" thickBot="1">
      <c r="A108" s="270">
        <v>113</v>
      </c>
      <c r="B108" s="234"/>
      <c r="C108" s="271" t="s">
        <v>339</v>
      </c>
      <c r="D108" s="250">
        <v>3859</v>
      </c>
      <c r="E108" s="250">
        <v>90</v>
      </c>
      <c r="F108" s="250"/>
      <c r="G108" s="250">
        <v>126</v>
      </c>
      <c r="H108" s="250">
        <f>D108-E108+F108+G108</f>
        <v>3895</v>
      </c>
      <c r="I108" s="352"/>
      <c r="J108" s="352"/>
    </row>
    <row r="109" spans="1:10" s="287" customFormat="1" ht="135" customHeight="1" thickBot="1">
      <c r="A109" s="270">
        <v>113</v>
      </c>
      <c r="B109" s="234"/>
      <c r="C109" s="271" t="s">
        <v>339</v>
      </c>
      <c r="D109" s="250">
        <f>3859/15*7</f>
        <v>1800.8666666666666</v>
      </c>
      <c r="E109" s="250">
        <v>90</v>
      </c>
      <c r="F109" s="250"/>
      <c r="G109" s="250">
        <v>126</v>
      </c>
      <c r="H109" s="250">
        <f>D109-E109+F109+G109</f>
        <v>1836.8666666666666</v>
      </c>
      <c r="I109" s="319"/>
      <c r="J109" s="319"/>
    </row>
    <row r="110" spans="1:10" ht="85.5" customHeight="1">
      <c r="A110" s="270"/>
      <c r="B110" s="272"/>
      <c r="C110" s="271" t="s">
        <v>9</v>
      </c>
      <c r="D110" s="273">
        <f>SUM(D107:D109)</f>
        <v>9518.866666666667</v>
      </c>
      <c r="E110" s="273">
        <f>SUM(E107:E109)</f>
        <v>270</v>
      </c>
      <c r="F110" s="273">
        <f>SUM(F107:F109)</f>
        <v>0</v>
      </c>
      <c r="G110" s="273">
        <f>SUM(G107:G109)</f>
        <v>378</v>
      </c>
      <c r="H110" s="273">
        <f>SUM(H107:H109)</f>
        <v>9626.866666666667</v>
      </c>
      <c r="I110" s="274"/>
      <c r="J110" s="274"/>
    </row>
    <row r="111" spans="1:10" ht="45" customHeight="1">
      <c r="A111" s="270">
        <v>3</v>
      </c>
      <c r="B111" s="272"/>
      <c r="C111" s="271"/>
      <c r="D111" s="275"/>
      <c r="E111" s="250"/>
      <c r="F111" s="250"/>
      <c r="G111" s="250"/>
      <c r="H111" s="250"/>
      <c r="I111" s="274"/>
      <c r="J111" s="274"/>
    </row>
    <row r="112" spans="1:10" ht="44.25" customHeight="1">
      <c r="A112" s="346" t="s">
        <v>15</v>
      </c>
      <c r="B112" s="346"/>
      <c r="C112" s="346"/>
      <c r="D112" s="346"/>
      <c r="E112" s="346"/>
      <c r="F112" s="346"/>
      <c r="G112" s="346"/>
      <c r="H112" s="346"/>
      <c r="I112" s="346"/>
      <c r="J112" s="346"/>
    </row>
    <row r="113" spans="1:10" ht="44.25" customHeight="1">
      <c r="A113" s="344" t="s">
        <v>279</v>
      </c>
      <c r="B113" s="344"/>
      <c r="C113" s="344"/>
      <c r="D113" s="344"/>
      <c r="E113" s="344"/>
      <c r="F113" s="344"/>
      <c r="G113" s="344"/>
      <c r="H113" s="344"/>
      <c r="I113" s="345"/>
      <c r="J113" s="345"/>
    </row>
    <row r="114" spans="1:10" ht="5.25" customHeight="1">
      <c r="A114" s="344"/>
      <c r="B114" s="351"/>
      <c r="C114" s="351"/>
      <c r="D114" s="351"/>
      <c r="E114" s="351"/>
      <c r="F114" s="351"/>
      <c r="G114" s="351"/>
      <c r="H114" s="351"/>
      <c r="I114" s="351"/>
      <c r="J114" s="351"/>
    </row>
    <row r="115" spans="1:10" ht="44.25" customHeight="1">
      <c r="A115" s="344" t="str">
        <f>A4</f>
        <v>SEGURIDAD PUBLICA  NOMINA   CORRESPONDIENTE A LA PRIMER QUINCENA</v>
      </c>
      <c r="B115" s="344"/>
      <c r="C115" s="344"/>
      <c r="D115" s="344"/>
      <c r="E115" s="344"/>
      <c r="F115" s="344"/>
      <c r="G115" s="344"/>
      <c r="H115" s="344"/>
      <c r="I115" s="345"/>
      <c r="J115" s="345"/>
    </row>
    <row r="116" spans="1:10" ht="44.25" customHeight="1">
      <c r="A116" s="348" t="str">
        <f>A5</f>
        <v>DEL MES DE AGOSTO DEL 2014</v>
      </c>
      <c r="B116" s="348"/>
      <c r="C116" s="348"/>
      <c r="D116" s="348"/>
      <c r="E116" s="348"/>
      <c r="F116" s="348"/>
      <c r="G116" s="348"/>
      <c r="H116" s="348"/>
      <c r="I116" s="349"/>
      <c r="J116" s="349"/>
    </row>
    <row r="117" spans="1:10" ht="73.5" customHeight="1">
      <c r="A117" s="255" t="str">
        <f>A6</f>
        <v>O.G.</v>
      </c>
      <c r="B117" s="255" t="str">
        <f>B6</f>
        <v>NOMBRE</v>
      </c>
      <c r="C117" s="255" t="str">
        <f>C6</f>
        <v>CARGO </v>
      </c>
      <c r="D117" s="255" t="str">
        <f>D6</f>
        <v>SUELDO</v>
      </c>
      <c r="E117" s="255" t="str">
        <f>E6</f>
        <v>RETENCION</v>
      </c>
      <c r="F117" s="255" t="str">
        <f>F6</f>
        <v>S.E.</v>
      </c>
      <c r="G117" s="255" t="str">
        <f>G6</f>
        <v>APOYO ALIMENTOS</v>
      </c>
      <c r="H117" s="255" t="str">
        <f>H6</f>
        <v>PAGADO</v>
      </c>
      <c r="I117" s="350" t="str">
        <f>I6</f>
        <v>FIRMA</v>
      </c>
      <c r="J117" s="350"/>
    </row>
    <row r="118" spans="1:10" ht="133.5" customHeight="1" thickBot="1">
      <c r="A118" s="246">
        <v>113</v>
      </c>
      <c r="B118" s="234"/>
      <c r="C118" s="247" t="s">
        <v>339</v>
      </c>
      <c r="D118" s="256">
        <v>3859</v>
      </c>
      <c r="E118" s="264">
        <v>90</v>
      </c>
      <c r="F118" s="256"/>
      <c r="G118" s="256">
        <v>126</v>
      </c>
      <c r="H118" s="250">
        <f>D118-E118+F118+G118</f>
        <v>3895</v>
      </c>
      <c r="I118" s="354"/>
      <c r="J118" s="354"/>
    </row>
    <row r="119" spans="1:10" ht="133.5" customHeight="1" thickBot="1">
      <c r="A119" s="246">
        <v>113</v>
      </c>
      <c r="B119" s="234"/>
      <c r="C119" s="247" t="s">
        <v>339</v>
      </c>
      <c r="D119" s="250">
        <v>3859</v>
      </c>
      <c r="E119" s="265">
        <v>90</v>
      </c>
      <c r="F119" s="250"/>
      <c r="G119" s="250">
        <v>126</v>
      </c>
      <c r="H119" s="250">
        <f>D119-E119+F119+G119</f>
        <v>3895</v>
      </c>
      <c r="I119" s="353"/>
      <c r="J119" s="353"/>
    </row>
    <row r="120" spans="1:10" ht="133.5" customHeight="1" thickBot="1">
      <c r="A120" s="246">
        <v>113</v>
      </c>
      <c r="B120" s="222"/>
      <c r="C120" s="247" t="s">
        <v>339</v>
      </c>
      <c r="D120" s="250">
        <v>3859</v>
      </c>
      <c r="E120" s="265">
        <v>90</v>
      </c>
      <c r="F120" s="250"/>
      <c r="G120" s="250">
        <v>126</v>
      </c>
      <c r="H120" s="250">
        <f>D120-E120+F120+G120</f>
        <v>3895</v>
      </c>
      <c r="I120" s="353"/>
      <c r="J120" s="353"/>
    </row>
    <row r="121" spans="1:10" ht="133.5" customHeight="1" thickBot="1">
      <c r="A121" s="246">
        <v>113</v>
      </c>
      <c r="B121" s="234"/>
      <c r="C121" s="247" t="s">
        <v>339</v>
      </c>
      <c r="D121" s="250">
        <v>3859</v>
      </c>
      <c r="E121" s="265">
        <v>90</v>
      </c>
      <c r="F121" s="250"/>
      <c r="G121" s="250">
        <v>126</v>
      </c>
      <c r="H121" s="250">
        <f>D121-E121+F121+G121</f>
        <v>3895</v>
      </c>
      <c r="I121" s="352"/>
      <c r="J121" s="352"/>
    </row>
    <row r="122" spans="1:10" ht="133.5" customHeight="1" thickBot="1">
      <c r="A122" s="246">
        <v>113</v>
      </c>
      <c r="B122" s="236"/>
      <c r="C122" s="247" t="s">
        <v>339</v>
      </c>
      <c r="D122" s="248">
        <v>3859</v>
      </c>
      <c r="E122" s="266">
        <v>90</v>
      </c>
      <c r="F122" s="248"/>
      <c r="G122" s="248">
        <v>126</v>
      </c>
      <c r="H122" s="248">
        <f>D122-E122+F122+G122</f>
        <v>3895</v>
      </c>
      <c r="I122" s="352"/>
      <c r="J122" s="352"/>
    </row>
    <row r="123" spans="1:10" ht="133.5" customHeight="1" thickTop="1">
      <c r="A123" s="246">
        <v>5</v>
      </c>
      <c r="B123" s="222"/>
      <c r="C123" s="247" t="s">
        <v>9</v>
      </c>
      <c r="D123" s="254">
        <f>SUM(D118:D122)</f>
        <v>19295</v>
      </c>
      <c r="E123" s="254">
        <f>SUM(E118:E122)</f>
        <v>450</v>
      </c>
      <c r="F123" s="254">
        <f>SUM(F118:F122)</f>
        <v>0</v>
      </c>
      <c r="G123" s="254">
        <f>SUM(G118:G122)</f>
        <v>630</v>
      </c>
      <c r="H123" s="254">
        <f>SUM(H118:H122)</f>
        <v>19475</v>
      </c>
      <c r="I123" s="356"/>
      <c r="J123" s="356"/>
    </row>
    <row r="124" spans="1:10" ht="44.25" customHeight="1">
      <c r="A124" s="346" t="s">
        <v>15</v>
      </c>
      <c r="B124" s="346"/>
      <c r="C124" s="346"/>
      <c r="D124" s="346"/>
      <c r="E124" s="346"/>
      <c r="F124" s="346"/>
      <c r="G124" s="346"/>
      <c r="H124" s="346"/>
      <c r="I124" s="346"/>
      <c r="J124" s="346"/>
    </row>
    <row r="125" spans="1:10" ht="44.25" customHeight="1">
      <c r="A125" s="344" t="s">
        <v>279</v>
      </c>
      <c r="B125" s="344"/>
      <c r="C125" s="344"/>
      <c r="D125" s="344"/>
      <c r="E125" s="344"/>
      <c r="F125" s="344"/>
      <c r="G125" s="344"/>
      <c r="H125" s="344"/>
      <c r="I125" s="345"/>
      <c r="J125" s="345"/>
    </row>
    <row r="126" spans="1:10" ht="6.75" customHeight="1">
      <c r="A126" s="344"/>
      <c r="B126" s="351"/>
      <c r="C126" s="351"/>
      <c r="D126" s="351"/>
      <c r="E126" s="351"/>
      <c r="F126" s="351"/>
      <c r="G126" s="351"/>
      <c r="H126" s="351"/>
      <c r="I126" s="351"/>
      <c r="J126" s="351"/>
    </row>
    <row r="127" spans="1:10" ht="44.25" customHeight="1">
      <c r="A127" s="344" t="str">
        <f>A4</f>
        <v>SEGURIDAD PUBLICA  NOMINA   CORRESPONDIENTE A LA PRIMER QUINCENA</v>
      </c>
      <c r="B127" s="344"/>
      <c r="C127" s="344"/>
      <c r="D127" s="344"/>
      <c r="E127" s="344"/>
      <c r="F127" s="344"/>
      <c r="G127" s="344"/>
      <c r="H127" s="344"/>
      <c r="I127" s="345"/>
      <c r="J127" s="345"/>
    </row>
    <row r="128" spans="1:10" ht="44.25" customHeight="1">
      <c r="A128" s="348" t="str">
        <f>A5</f>
        <v>DEL MES DE AGOSTO DEL 2014</v>
      </c>
      <c r="B128" s="348"/>
      <c r="C128" s="348"/>
      <c r="D128" s="348"/>
      <c r="E128" s="348"/>
      <c r="F128" s="348"/>
      <c r="G128" s="348"/>
      <c r="H128" s="348"/>
      <c r="I128" s="349"/>
      <c r="J128" s="349"/>
    </row>
    <row r="129" spans="1:10" ht="62.25" customHeight="1">
      <c r="A129" s="255" t="str">
        <f>A6</f>
        <v>O.G.</v>
      </c>
      <c r="B129" s="255" t="str">
        <f>B6</f>
        <v>NOMBRE</v>
      </c>
      <c r="C129" s="255" t="str">
        <f>C6</f>
        <v>CARGO </v>
      </c>
      <c r="D129" s="255" t="str">
        <f>D6</f>
        <v>SUELDO</v>
      </c>
      <c r="E129" s="255" t="str">
        <f>E6</f>
        <v>RETENCION</v>
      </c>
      <c r="F129" s="255" t="str">
        <f>F6</f>
        <v>S.E.</v>
      </c>
      <c r="G129" s="255"/>
      <c r="H129" s="255" t="str">
        <f>H6</f>
        <v>PAGADO</v>
      </c>
      <c r="I129" s="350" t="str">
        <f>I6</f>
        <v>FIRMA</v>
      </c>
      <c r="J129" s="350"/>
    </row>
    <row r="130" spans="1:10" ht="132.75" customHeight="1" thickBot="1">
      <c r="A130" s="246">
        <v>113</v>
      </c>
      <c r="B130" s="222" t="s">
        <v>245</v>
      </c>
      <c r="C130" s="247" t="s">
        <v>22</v>
      </c>
      <c r="D130" s="276">
        <v>7150</v>
      </c>
      <c r="E130" s="276">
        <v>400</v>
      </c>
      <c r="F130" s="276"/>
      <c r="G130" s="276"/>
      <c r="H130" s="276">
        <f>D130-E130+F130</f>
        <v>6750</v>
      </c>
      <c r="I130" s="354"/>
      <c r="J130" s="354"/>
    </row>
    <row r="131" spans="1:10" ht="132.75" customHeight="1" thickTop="1">
      <c r="A131" s="246">
        <v>1</v>
      </c>
      <c r="B131" s="222"/>
      <c r="C131" s="247" t="s">
        <v>9</v>
      </c>
      <c r="D131" s="277">
        <f>SUM(D130)</f>
        <v>7150</v>
      </c>
      <c r="E131" s="277">
        <f>SUM(E130)</f>
        <v>400</v>
      </c>
      <c r="F131" s="277">
        <f>SUM(F130)</f>
        <v>0</v>
      </c>
      <c r="G131" s="277">
        <f>SUM(G130)</f>
        <v>0</v>
      </c>
      <c r="H131" s="277">
        <f>SUM(H130)</f>
        <v>6750</v>
      </c>
      <c r="I131" s="343"/>
      <c r="J131" s="343"/>
    </row>
    <row r="132" spans="1:10" ht="44.25" customHeight="1">
      <c r="A132" s="246"/>
      <c r="B132" s="278"/>
      <c r="C132" s="279"/>
      <c r="D132" s="280"/>
      <c r="E132" s="281"/>
      <c r="F132" s="282"/>
      <c r="G132" s="282"/>
      <c r="H132" s="281"/>
      <c r="I132" s="343"/>
      <c r="J132" s="343"/>
    </row>
    <row r="133" spans="1:10" ht="44.25" customHeight="1">
      <c r="A133" s="346" t="s">
        <v>15</v>
      </c>
      <c r="B133" s="346"/>
      <c r="C133" s="346"/>
      <c r="D133" s="346"/>
      <c r="E133" s="346"/>
      <c r="F133" s="346"/>
      <c r="G133" s="346"/>
      <c r="H133" s="346"/>
      <c r="I133" s="346"/>
      <c r="J133" s="346"/>
    </row>
    <row r="134" spans="1:10" ht="44.25" customHeight="1">
      <c r="A134" s="344" t="s">
        <v>279</v>
      </c>
      <c r="B134" s="344"/>
      <c r="C134" s="344"/>
      <c r="D134" s="344"/>
      <c r="E134" s="344"/>
      <c r="F134" s="344"/>
      <c r="G134" s="344"/>
      <c r="H134" s="344"/>
      <c r="I134" s="345"/>
      <c r="J134" s="345"/>
    </row>
    <row r="135" spans="1:10" ht="6.75" customHeight="1">
      <c r="A135" s="344"/>
      <c r="B135" s="351"/>
      <c r="C135" s="351"/>
      <c r="D135" s="351"/>
      <c r="E135" s="351"/>
      <c r="F135" s="351"/>
      <c r="G135" s="351"/>
      <c r="H135" s="351"/>
      <c r="I135" s="351"/>
      <c r="J135" s="351"/>
    </row>
    <row r="136" spans="1:10" ht="44.25" customHeight="1">
      <c r="A136" s="344" t="str">
        <f>A4</f>
        <v>SEGURIDAD PUBLICA  NOMINA   CORRESPONDIENTE A LA PRIMER QUINCENA</v>
      </c>
      <c r="B136" s="344"/>
      <c r="C136" s="344"/>
      <c r="D136" s="344"/>
      <c r="E136" s="344"/>
      <c r="F136" s="344"/>
      <c r="G136" s="344"/>
      <c r="H136" s="344"/>
      <c r="I136" s="345"/>
      <c r="J136" s="345"/>
    </row>
    <row r="137" spans="1:10" ht="44.25" customHeight="1" thickBot="1">
      <c r="A137" s="377" t="str">
        <f>A5</f>
        <v>DEL MES DE AGOSTO DEL 2014</v>
      </c>
      <c r="B137" s="377"/>
      <c r="C137" s="377"/>
      <c r="D137" s="377"/>
      <c r="E137" s="377"/>
      <c r="F137" s="377"/>
      <c r="G137" s="377"/>
      <c r="H137" s="377"/>
      <c r="I137" s="378"/>
      <c r="J137" s="378"/>
    </row>
    <row r="138" spans="1:10" ht="54" customHeight="1" thickTop="1">
      <c r="A138" s="283" t="str">
        <f>A6</f>
        <v>O.G.</v>
      </c>
      <c r="B138" s="283" t="str">
        <f>B6</f>
        <v>NOMBRE</v>
      </c>
      <c r="C138" s="283" t="str">
        <f>C6</f>
        <v>CARGO </v>
      </c>
      <c r="D138" s="283" t="str">
        <f>D6</f>
        <v>SUELDO</v>
      </c>
      <c r="E138" s="283" t="str">
        <f>E6</f>
        <v>RETENCION</v>
      </c>
      <c r="F138" s="283" t="str">
        <f>F6</f>
        <v>S.E.</v>
      </c>
      <c r="G138" s="283" t="str">
        <f>G6</f>
        <v>APOYO ALIMENTOS</v>
      </c>
      <c r="H138" s="283" t="str">
        <f>H6</f>
        <v>PAGADO</v>
      </c>
      <c r="I138" s="376" t="str">
        <f>I6</f>
        <v>FIRMA</v>
      </c>
      <c r="J138" s="376"/>
    </row>
    <row r="139" spans="1:10" ht="132.75" customHeight="1" thickBot="1">
      <c r="A139" s="246">
        <v>113</v>
      </c>
      <c r="B139" s="222" t="s">
        <v>37</v>
      </c>
      <c r="C139" s="247" t="s">
        <v>23</v>
      </c>
      <c r="D139" s="250">
        <v>3859</v>
      </c>
      <c r="E139" s="256">
        <v>90</v>
      </c>
      <c r="F139" s="256"/>
      <c r="G139" s="256">
        <v>126</v>
      </c>
      <c r="H139" s="250">
        <f>D139-E139+F139+G139</f>
        <v>3895</v>
      </c>
      <c r="I139" s="354"/>
      <c r="J139" s="354"/>
    </row>
    <row r="140" spans="1:10" ht="132.75" customHeight="1" thickBot="1">
      <c r="A140" s="246">
        <v>113</v>
      </c>
      <c r="B140" s="222" t="s">
        <v>27</v>
      </c>
      <c r="C140" s="247" t="s">
        <v>23</v>
      </c>
      <c r="D140" s="248">
        <v>3859</v>
      </c>
      <c r="E140" s="248">
        <v>90</v>
      </c>
      <c r="F140" s="248"/>
      <c r="G140" s="248">
        <v>126</v>
      </c>
      <c r="H140" s="250">
        <f>D140-E140+F140+G140</f>
        <v>3895</v>
      </c>
      <c r="I140" s="354"/>
      <c r="J140" s="354"/>
    </row>
    <row r="141" spans="1:10" ht="132.75" customHeight="1" thickTop="1">
      <c r="A141" s="246">
        <v>2</v>
      </c>
      <c r="B141" s="234"/>
      <c r="C141" s="247" t="s">
        <v>9</v>
      </c>
      <c r="D141" s="277">
        <f>SUM(D139:D140)</f>
        <v>7718</v>
      </c>
      <c r="E141" s="277">
        <f>SUM(E139:E140)</f>
        <v>180</v>
      </c>
      <c r="F141" s="277">
        <f>SUM(F139:F140)</f>
        <v>0</v>
      </c>
      <c r="G141" s="277">
        <f>SUM(G139:G140)</f>
        <v>252</v>
      </c>
      <c r="H141" s="277">
        <f>SUM(H139:H140)</f>
        <v>7790</v>
      </c>
      <c r="I141" s="343"/>
      <c r="J141" s="343"/>
    </row>
    <row r="142" spans="1:10" ht="44.25" customHeight="1">
      <c r="A142" s="346" t="s">
        <v>15</v>
      </c>
      <c r="B142" s="346"/>
      <c r="C142" s="346"/>
      <c r="D142" s="346"/>
      <c r="E142" s="346"/>
      <c r="F142" s="346"/>
      <c r="G142" s="346"/>
      <c r="H142" s="346"/>
      <c r="I142" s="346"/>
      <c r="J142" s="346"/>
    </row>
    <row r="143" spans="1:10" ht="44.25" customHeight="1">
      <c r="A143" s="344" t="s">
        <v>279</v>
      </c>
      <c r="B143" s="344"/>
      <c r="C143" s="344"/>
      <c r="D143" s="344"/>
      <c r="E143" s="344"/>
      <c r="F143" s="344"/>
      <c r="G143" s="344"/>
      <c r="H143" s="344"/>
      <c r="I143" s="344"/>
      <c r="J143" s="344"/>
    </row>
    <row r="144" spans="1:10" ht="6.75" customHeight="1">
      <c r="A144" s="344"/>
      <c r="B144" s="351"/>
      <c r="C144" s="351"/>
      <c r="D144" s="351"/>
      <c r="E144" s="351"/>
      <c r="F144" s="351"/>
      <c r="G144" s="351"/>
      <c r="H144" s="351"/>
      <c r="I144" s="351"/>
      <c r="J144" s="351"/>
    </row>
    <row r="145" spans="1:10" ht="44.25" customHeight="1">
      <c r="A145" s="344" t="str">
        <f>A4</f>
        <v>SEGURIDAD PUBLICA  NOMINA   CORRESPONDIENTE A LA PRIMER QUINCENA</v>
      </c>
      <c r="B145" s="344"/>
      <c r="C145" s="344"/>
      <c r="D145" s="344"/>
      <c r="E145" s="344"/>
      <c r="F145" s="344"/>
      <c r="G145" s="344"/>
      <c r="H145" s="344"/>
      <c r="I145" s="345"/>
      <c r="J145" s="345"/>
    </row>
    <row r="146" spans="1:10" ht="44.25" customHeight="1">
      <c r="A146" s="348" t="str">
        <f>A5</f>
        <v>DEL MES DE AGOSTO DEL 2014</v>
      </c>
      <c r="B146" s="348"/>
      <c r="C146" s="348"/>
      <c r="D146" s="348"/>
      <c r="E146" s="348"/>
      <c r="F146" s="348"/>
      <c r="G146" s="348"/>
      <c r="H146" s="348"/>
      <c r="I146" s="349"/>
      <c r="J146" s="349"/>
    </row>
    <row r="147" spans="1:10" ht="64.5" customHeight="1">
      <c r="A147" s="255" t="str">
        <f>A6</f>
        <v>O.G.</v>
      </c>
      <c r="B147" s="255" t="str">
        <f>B6</f>
        <v>NOMBRE</v>
      </c>
      <c r="C147" s="255" t="str">
        <f>C6</f>
        <v>CARGO </v>
      </c>
      <c r="D147" s="255" t="str">
        <f>D6</f>
        <v>SUELDO</v>
      </c>
      <c r="E147" s="255" t="str">
        <f>E6</f>
        <v>RETENCION</v>
      </c>
      <c r="F147" s="255" t="str">
        <f>F6</f>
        <v>S.E.</v>
      </c>
      <c r="G147" s="255" t="str">
        <f>G6</f>
        <v>APOYO ALIMENTOS</v>
      </c>
      <c r="H147" s="255" t="str">
        <f>H6</f>
        <v>PAGADO</v>
      </c>
      <c r="I147" s="350" t="str">
        <f>I6</f>
        <v>FIRMA</v>
      </c>
      <c r="J147" s="350"/>
    </row>
    <row r="148" spans="1:10" ht="104.25" customHeight="1" thickBot="1">
      <c r="A148" s="259">
        <v>113</v>
      </c>
      <c r="B148" s="259" t="s">
        <v>274</v>
      </c>
      <c r="C148" s="284" t="s">
        <v>11</v>
      </c>
      <c r="D148" s="250">
        <v>6327</v>
      </c>
      <c r="E148" s="250">
        <v>335</v>
      </c>
      <c r="F148" s="250"/>
      <c r="G148" s="250"/>
      <c r="H148" s="250">
        <f>D148-E148+F148+G148</f>
        <v>5992</v>
      </c>
      <c r="I148" s="353"/>
      <c r="J148" s="353"/>
    </row>
    <row r="149" spans="1:10" ht="104.25" customHeight="1" thickBot="1">
      <c r="A149" s="259">
        <v>113</v>
      </c>
      <c r="B149" s="222" t="s">
        <v>375</v>
      </c>
      <c r="C149" s="284" t="s">
        <v>21</v>
      </c>
      <c r="D149" s="250">
        <v>2330</v>
      </c>
      <c r="E149" s="250"/>
      <c r="F149" s="250">
        <v>142</v>
      </c>
      <c r="G149" s="250"/>
      <c r="H149" s="250">
        <f aca="true" t="shared" si="4" ref="H149:H158">D149-E149+F149+G149</f>
        <v>2472</v>
      </c>
      <c r="I149" s="353"/>
      <c r="J149" s="353"/>
    </row>
    <row r="150" spans="1:10" ht="104.25" customHeight="1" thickBot="1">
      <c r="A150" s="259">
        <v>113</v>
      </c>
      <c r="B150" s="222" t="s">
        <v>377</v>
      </c>
      <c r="C150" s="284" t="s">
        <v>21</v>
      </c>
      <c r="D150" s="250">
        <v>2330</v>
      </c>
      <c r="E150" s="250"/>
      <c r="F150" s="250">
        <v>142</v>
      </c>
      <c r="G150" s="250"/>
      <c r="H150" s="250">
        <f t="shared" si="4"/>
        <v>2472</v>
      </c>
      <c r="I150" s="352"/>
      <c r="J150" s="352"/>
    </row>
    <row r="151" spans="1:10" ht="104.25" customHeight="1" thickBot="1">
      <c r="A151" s="259">
        <v>113</v>
      </c>
      <c r="B151" s="222" t="s">
        <v>223</v>
      </c>
      <c r="C151" s="284" t="s">
        <v>21</v>
      </c>
      <c r="D151" s="250">
        <v>1470</v>
      </c>
      <c r="E151" s="250"/>
      <c r="F151" s="250">
        <v>167</v>
      </c>
      <c r="G151" s="250"/>
      <c r="H151" s="250">
        <f t="shared" si="4"/>
        <v>1637</v>
      </c>
      <c r="I151" s="353"/>
      <c r="J151" s="353"/>
    </row>
    <row r="152" spans="1:10" ht="104.25" customHeight="1" thickBot="1">
      <c r="A152" s="259">
        <v>113</v>
      </c>
      <c r="B152" s="222" t="s">
        <v>26</v>
      </c>
      <c r="C152" s="247" t="s">
        <v>21</v>
      </c>
      <c r="D152" s="250">
        <v>3795</v>
      </c>
      <c r="E152" s="250"/>
      <c r="F152" s="250">
        <v>90</v>
      </c>
      <c r="G152" s="250"/>
      <c r="H152" s="250">
        <f t="shared" si="4"/>
        <v>3885</v>
      </c>
      <c r="I152" s="353"/>
      <c r="J152" s="353"/>
    </row>
    <row r="153" spans="1:10" ht="104.25" customHeight="1" thickBot="1">
      <c r="A153" s="259">
        <v>113</v>
      </c>
      <c r="B153" s="222" t="s">
        <v>335</v>
      </c>
      <c r="C153" s="284" t="s">
        <v>334</v>
      </c>
      <c r="D153" s="250">
        <v>3260</v>
      </c>
      <c r="E153" s="250"/>
      <c r="F153" s="250">
        <v>90</v>
      </c>
      <c r="G153" s="250"/>
      <c r="H153" s="250">
        <f t="shared" si="4"/>
        <v>3350</v>
      </c>
      <c r="I153" s="354"/>
      <c r="J153" s="354"/>
    </row>
    <row r="154" spans="1:10" ht="104.25" customHeight="1" thickBot="1">
      <c r="A154" s="259">
        <v>113</v>
      </c>
      <c r="B154" s="222" t="s">
        <v>224</v>
      </c>
      <c r="C154" s="247" t="s">
        <v>24</v>
      </c>
      <c r="D154" s="250">
        <v>2330</v>
      </c>
      <c r="E154" s="250"/>
      <c r="F154" s="250">
        <v>142</v>
      </c>
      <c r="G154" s="250"/>
      <c r="H154" s="250">
        <f t="shared" si="4"/>
        <v>2472</v>
      </c>
      <c r="I154" s="353"/>
      <c r="J154" s="353"/>
    </row>
    <row r="155" spans="1:10" ht="104.25" customHeight="1" thickBot="1">
      <c r="A155" s="259">
        <v>113</v>
      </c>
      <c r="B155" s="222" t="s">
        <v>376</v>
      </c>
      <c r="C155" s="284" t="s">
        <v>12</v>
      </c>
      <c r="D155" s="250">
        <v>1470</v>
      </c>
      <c r="E155" s="250"/>
      <c r="F155" s="250">
        <v>167</v>
      </c>
      <c r="G155" s="250"/>
      <c r="H155" s="250">
        <f t="shared" si="4"/>
        <v>1637</v>
      </c>
      <c r="I155" s="354"/>
      <c r="J155" s="354"/>
    </row>
    <row r="156" spans="1:10" ht="104.25" customHeight="1" thickBot="1">
      <c r="A156" s="259">
        <v>113</v>
      </c>
      <c r="B156" s="285" t="s">
        <v>346</v>
      </c>
      <c r="C156" s="286" t="s">
        <v>321</v>
      </c>
      <c r="D156" s="250">
        <v>2035</v>
      </c>
      <c r="E156" s="250"/>
      <c r="F156" s="250">
        <v>155</v>
      </c>
      <c r="G156" s="250"/>
      <c r="H156" s="250">
        <f t="shared" si="4"/>
        <v>2190</v>
      </c>
      <c r="I156" s="354"/>
      <c r="J156" s="354"/>
    </row>
    <row r="157" spans="1:10" ht="104.25" customHeight="1" thickBot="1">
      <c r="A157" s="259">
        <v>113</v>
      </c>
      <c r="B157" s="285" t="s">
        <v>368</v>
      </c>
      <c r="C157" s="286" t="s">
        <v>321</v>
      </c>
      <c r="D157" s="250">
        <v>2035</v>
      </c>
      <c r="E157" s="250"/>
      <c r="F157" s="250">
        <v>155</v>
      </c>
      <c r="G157" s="250"/>
      <c r="H157" s="250">
        <f t="shared" si="4"/>
        <v>2190</v>
      </c>
      <c r="I157" s="347"/>
      <c r="J157" s="347"/>
    </row>
    <row r="158" spans="1:10" ht="104.25" customHeight="1" thickBot="1">
      <c r="A158" s="259">
        <v>113</v>
      </c>
      <c r="B158" s="285" t="s">
        <v>370</v>
      </c>
      <c r="C158" s="286" t="s">
        <v>371</v>
      </c>
      <c r="D158" s="248">
        <v>2330</v>
      </c>
      <c r="E158" s="248"/>
      <c r="F158" s="248">
        <v>142</v>
      </c>
      <c r="G158" s="248"/>
      <c r="H158" s="248">
        <f t="shared" si="4"/>
        <v>2472</v>
      </c>
      <c r="I158" s="347"/>
      <c r="J158" s="347"/>
    </row>
    <row r="159" spans="1:10" ht="104.25" customHeight="1" thickTop="1">
      <c r="A159" s="246">
        <v>11</v>
      </c>
      <c r="B159" s="222"/>
      <c r="C159" s="247" t="s">
        <v>9</v>
      </c>
      <c r="D159" s="254">
        <f>SUM(D148:D158)</f>
        <v>29712</v>
      </c>
      <c r="E159" s="254">
        <f>SUM(E148:E158)</f>
        <v>335</v>
      </c>
      <c r="F159" s="254">
        <f>SUM(F148:F158)</f>
        <v>1392</v>
      </c>
      <c r="G159" s="254">
        <f>SUM(G148:G158)</f>
        <v>0</v>
      </c>
      <c r="H159" s="254">
        <f>SUM(H148:H158)</f>
        <v>30769</v>
      </c>
      <c r="I159" s="343"/>
      <c r="J159" s="343"/>
    </row>
    <row r="160" spans="1:10" ht="45" customHeight="1">
      <c r="A160" s="287"/>
      <c r="B160" s="287"/>
      <c r="C160" s="287"/>
      <c r="D160" s="288"/>
      <c r="E160" s="287"/>
      <c r="F160" s="287"/>
      <c r="G160" s="287"/>
      <c r="H160" s="287"/>
      <c r="I160" s="343"/>
      <c r="J160" s="343"/>
    </row>
    <row r="161" spans="1:10" ht="45" customHeight="1">
      <c r="A161" s="346" t="s">
        <v>15</v>
      </c>
      <c r="B161" s="346"/>
      <c r="C161" s="346"/>
      <c r="D161" s="346"/>
      <c r="E161" s="346"/>
      <c r="F161" s="346"/>
      <c r="G161" s="346"/>
      <c r="H161" s="346"/>
      <c r="I161" s="346"/>
      <c r="J161" s="346"/>
    </row>
    <row r="162" spans="1:10" ht="43.5" customHeight="1">
      <c r="A162" s="344" t="str">
        <f>A143</f>
        <v>ADMINISTRACION 2012-2015</v>
      </c>
      <c r="B162" s="344"/>
      <c r="C162" s="344"/>
      <c r="D162" s="344"/>
      <c r="E162" s="344"/>
      <c r="F162" s="344"/>
      <c r="G162" s="344"/>
      <c r="H162" s="344"/>
      <c r="I162" s="345"/>
      <c r="J162" s="345"/>
    </row>
    <row r="163" spans="1:10" ht="6" customHeight="1">
      <c r="A163" s="344"/>
      <c r="B163" s="351"/>
      <c r="C163" s="351"/>
      <c r="D163" s="351"/>
      <c r="E163" s="351"/>
      <c r="F163" s="351"/>
      <c r="G163" s="351"/>
      <c r="H163" s="351"/>
      <c r="I163" s="351"/>
      <c r="J163" s="351"/>
    </row>
    <row r="164" spans="1:10" ht="44.25" customHeight="1">
      <c r="A164" s="344" t="str">
        <f>A4</f>
        <v>SEGURIDAD PUBLICA  NOMINA   CORRESPONDIENTE A LA PRIMER QUINCENA</v>
      </c>
      <c r="B164" s="344"/>
      <c r="C164" s="344"/>
      <c r="D164" s="344"/>
      <c r="E164" s="344"/>
      <c r="F164" s="344"/>
      <c r="G164" s="344"/>
      <c r="H164" s="344"/>
      <c r="I164" s="345"/>
      <c r="J164" s="345"/>
    </row>
    <row r="165" spans="1:10" ht="44.25" customHeight="1">
      <c r="A165" s="344" t="str">
        <f>A5</f>
        <v>DEL MES DE AGOSTO DEL 2014</v>
      </c>
      <c r="B165" s="344"/>
      <c r="C165" s="344"/>
      <c r="D165" s="344"/>
      <c r="E165" s="344"/>
      <c r="F165" s="344"/>
      <c r="G165" s="344"/>
      <c r="H165" s="344"/>
      <c r="I165" s="344"/>
      <c r="J165" s="344"/>
    </row>
    <row r="166" spans="1:10" ht="44.25" customHeight="1">
      <c r="A166" s="284"/>
      <c r="B166" s="284"/>
      <c r="C166" s="284"/>
      <c r="D166" s="344" t="s">
        <v>208</v>
      </c>
      <c r="E166" s="344"/>
      <c r="F166" s="344"/>
      <c r="G166" s="284"/>
      <c r="H166" s="284"/>
      <c r="I166" s="284"/>
      <c r="J166" s="284"/>
    </row>
    <row r="167" spans="1:10" ht="66.75" customHeight="1">
      <c r="A167" s="255" t="str">
        <f>A6</f>
        <v>O.G.</v>
      </c>
      <c r="B167" s="255" t="str">
        <f>B6</f>
        <v>NOMBRE</v>
      </c>
      <c r="C167" s="255" t="str">
        <f>C6</f>
        <v>CARGO </v>
      </c>
      <c r="D167" s="313" t="str">
        <f>D6</f>
        <v>SUELDO</v>
      </c>
      <c r="E167" s="313" t="str">
        <f>E6</f>
        <v>RETENCION</v>
      </c>
      <c r="F167" s="313" t="str">
        <f>F6</f>
        <v>S.E.</v>
      </c>
      <c r="G167" s="313" t="str">
        <f>G6</f>
        <v>APOYO ALIMENTOS</v>
      </c>
      <c r="H167" s="313" t="str">
        <f>H6</f>
        <v>PAGADO</v>
      </c>
      <c r="I167" s="374" t="str">
        <f>I6</f>
        <v>FIRMA</v>
      </c>
      <c r="J167" s="375"/>
    </row>
    <row r="168" spans="1:10" ht="132.75" customHeight="1" thickBot="1">
      <c r="A168" s="246">
        <v>113</v>
      </c>
      <c r="B168" s="285" t="s">
        <v>399</v>
      </c>
      <c r="C168" s="286" t="s">
        <v>321</v>
      </c>
      <c r="D168" s="250">
        <v>1535</v>
      </c>
      <c r="E168" s="250"/>
      <c r="F168" s="250">
        <v>175</v>
      </c>
      <c r="G168" s="250"/>
      <c r="H168" s="250">
        <f>D168-E168+F168</f>
        <v>1710</v>
      </c>
      <c r="I168" s="354"/>
      <c r="J168" s="354"/>
    </row>
    <row r="169" spans="1:10" ht="132.75" customHeight="1" thickBot="1">
      <c r="A169" s="246">
        <v>113</v>
      </c>
      <c r="B169" s="285" t="s">
        <v>398</v>
      </c>
      <c r="C169" s="286" t="s">
        <v>321</v>
      </c>
      <c r="D169" s="248">
        <v>1535</v>
      </c>
      <c r="E169" s="248"/>
      <c r="F169" s="248">
        <v>175</v>
      </c>
      <c r="G169" s="248"/>
      <c r="H169" s="250">
        <f>D169-E169+F169</f>
        <v>1710</v>
      </c>
      <c r="I169" s="312"/>
      <c r="J169" s="312"/>
    </row>
    <row r="170" spans="1:10" ht="133.5" customHeight="1" thickTop="1">
      <c r="A170" s="246">
        <v>1</v>
      </c>
      <c r="B170" s="285"/>
      <c r="C170" s="289" t="s">
        <v>9</v>
      </c>
      <c r="D170" s="290">
        <f>SUM(D168:D169)</f>
        <v>3070</v>
      </c>
      <c r="E170" s="290">
        <f>SUM(E168:E169)</f>
        <v>0</v>
      </c>
      <c r="F170" s="290">
        <f>SUM(F168:F169)</f>
        <v>350</v>
      </c>
      <c r="G170" s="290">
        <f>SUM(G168:G169)</f>
        <v>0</v>
      </c>
      <c r="H170" s="290">
        <f>SUM(H168:H169)</f>
        <v>3420</v>
      </c>
      <c r="I170" s="343"/>
      <c r="J170" s="343"/>
    </row>
    <row r="171" spans="1:10" ht="133.5" customHeight="1">
      <c r="A171" s="291"/>
      <c r="B171" s="285"/>
      <c r="C171" s="286"/>
      <c r="D171" s="290"/>
      <c r="E171" s="290"/>
      <c r="F171" s="290"/>
      <c r="G171" s="290"/>
      <c r="H171" s="290"/>
      <c r="I171" s="292"/>
      <c r="J171" s="292"/>
    </row>
    <row r="172" spans="1:10" ht="133.5" customHeight="1">
      <c r="A172" s="246">
        <f>A170+A159+A141+A131+A123+A111+A101+A89+A78+A67+A52+A39+A27+A12</f>
        <v>75</v>
      </c>
      <c r="B172" s="293"/>
      <c r="C172" s="294" t="s">
        <v>324</v>
      </c>
      <c r="D172" s="295">
        <f>D12+D27+D39+D52+D67+D78+D89+D101+D110+D123+D131+D141+D159+D170</f>
        <v>264744.5333333333</v>
      </c>
      <c r="E172" s="295">
        <f>E12+E27+E39+E52+E67+E78+E89+E101+E110+E123+E131+E141+E159+E170</f>
        <v>8648</v>
      </c>
      <c r="F172" s="295">
        <f>F12+F27+F39+F52+F67+F78+F89+F101+F110+F123+F131+F141+F159+F170</f>
        <v>2007</v>
      </c>
      <c r="G172" s="295">
        <f>G12+G27+G39+G52+G67+G78+G89+G101+G110+G123+G131+G141+G159+G170</f>
        <v>7765</v>
      </c>
      <c r="H172" s="295">
        <f>H12+H27+H39+H52+H67+H78+H89+H101+H110+H123+H131+H141+H159+H170</f>
        <v>265868.5333333333</v>
      </c>
      <c r="I172" s="296"/>
      <c r="J172" s="297"/>
    </row>
    <row r="173" spans="1:10" ht="69.75" customHeight="1">
      <c r="A173" s="298"/>
      <c r="B173" s="293"/>
      <c r="C173" s="299"/>
      <c r="D173" s="295">
        <f>'[1]SEG PCA NOM. ELEC. (3)'!$E$87</f>
        <v>264744.5333333333</v>
      </c>
      <c r="E173" s="295">
        <f>'[1]SEG PCA NOM. ELEC. (3)'!$G$87</f>
        <v>8648</v>
      </c>
      <c r="F173" s="295">
        <f>'[1]SEG PCA NOM. ELEC. (3)'!$F$87</f>
        <v>2007</v>
      </c>
      <c r="G173" s="295">
        <f>'[1]SEG PCA NOM. ELEC. (3)'!$H$87</f>
        <v>7765</v>
      </c>
      <c r="H173" s="295">
        <f>'[1]SEG PCA NOM. ELEC. (3)'!$I$87</f>
        <v>265868.5333333333</v>
      </c>
      <c r="I173" s="297"/>
      <c r="J173" s="297"/>
    </row>
    <row r="174" spans="1:10" ht="69.75" customHeight="1">
      <c r="A174" s="298"/>
      <c r="B174" s="241"/>
      <c r="C174" s="299"/>
      <c r="D174" s="295">
        <f>D172-D173</f>
        <v>0</v>
      </c>
      <c r="E174" s="295">
        <f>E172-E173</f>
        <v>0</v>
      </c>
      <c r="F174" s="295">
        <f>F172-F173</f>
        <v>0</v>
      </c>
      <c r="G174" s="295">
        <f>G172-G173</f>
        <v>0</v>
      </c>
      <c r="H174" s="295">
        <f>H172-H173</f>
        <v>0</v>
      </c>
      <c r="I174" s="297"/>
      <c r="J174" s="297"/>
    </row>
    <row r="175" spans="1:10" ht="69.75" customHeight="1">
      <c r="A175" s="180"/>
      <c r="B175" s="181"/>
      <c r="C175" s="182"/>
      <c r="D175" s="183"/>
      <c r="E175" s="183"/>
      <c r="F175" s="183"/>
      <c r="G175" s="183"/>
      <c r="H175" s="183"/>
      <c r="I175" s="179"/>
      <c r="J175" s="179"/>
    </row>
    <row r="176" spans="1:10" ht="69.75" customHeight="1">
      <c r="A176" s="180"/>
      <c r="B176" s="181"/>
      <c r="C176" s="182"/>
      <c r="D176" s="183"/>
      <c r="E176" s="183"/>
      <c r="F176" s="183"/>
      <c r="G176" s="183"/>
      <c r="H176" s="183"/>
      <c r="I176" s="179"/>
      <c r="J176" s="179"/>
    </row>
    <row r="177" spans="1:10" ht="69.75" customHeight="1">
      <c r="A177" s="180"/>
      <c r="B177" s="181"/>
      <c r="C177" s="182"/>
      <c r="D177" s="183"/>
      <c r="E177" s="183"/>
      <c r="F177" s="183"/>
      <c r="G177" s="183"/>
      <c r="H177" s="183"/>
      <c r="I177" s="179"/>
      <c r="J177" s="179"/>
    </row>
    <row r="178" spans="1:10" ht="69.75" customHeight="1">
      <c r="A178" s="180"/>
      <c r="B178" s="181"/>
      <c r="C178" s="182"/>
      <c r="D178" s="183"/>
      <c r="E178" s="183"/>
      <c r="F178" s="183"/>
      <c r="G178" s="183"/>
      <c r="H178" s="183"/>
      <c r="I178" s="179"/>
      <c r="J178" s="179"/>
    </row>
    <row r="179" spans="1:10" ht="69.75" customHeight="1">
      <c r="A179" s="180"/>
      <c r="B179" s="181"/>
      <c r="C179" s="182"/>
      <c r="D179" s="183"/>
      <c r="E179" s="183"/>
      <c r="F179" s="183"/>
      <c r="G179" s="183"/>
      <c r="H179" s="183"/>
      <c r="I179" s="179"/>
      <c r="J179" s="179"/>
    </row>
    <row r="180" spans="1:10" ht="69.75" customHeight="1">
      <c r="A180" s="180"/>
      <c r="B180" s="181"/>
      <c r="C180" s="182"/>
      <c r="D180" s="183"/>
      <c r="E180" s="183"/>
      <c r="F180" s="183"/>
      <c r="G180" s="183"/>
      <c r="H180" s="183"/>
      <c r="I180" s="179"/>
      <c r="J180" s="179"/>
    </row>
    <row r="181" spans="1:10" ht="69.75" customHeight="1">
      <c r="A181" s="180"/>
      <c r="B181" s="181"/>
      <c r="C181" s="182"/>
      <c r="D181" s="183"/>
      <c r="E181" s="183"/>
      <c r="F181" s="183"/>
      <c r="G181" s="183"/>
      <c r="H181" s="183"/>
      <c r="I181" s="179"/>
      <c r="J181" s="179"/>
    </row>
    <row r="182" spans="1:10" ht="69.75" customHeight="1">
      <c r="A182" s="180"/>
      <c r="B182" s="181"/>
      <c r="C182" s="182"/>
      <c r="D182" s="183"/>
      <c r="E182" s="183"/>
      <c r="F182" s="183"/>
      <c r="G182" s="183"/>
      <c r="H182" s="183"/>
      <c r="I182" s="179"/>
      <c r="J182" s="179"/>
    </row>
    <row r="183" spans="1:10" ht="69.75" customHeight="1">
      <c r="A183" s="180"/>
      <c r="B183" s="181"/>
      <c r="C183" s="182"/>
      <c r="D183" s="183"/>
      <c r="E183" s="183"/>
      <c r="F183" s="183"/>
      <c r="G183" s="183"/>
      <c r="H183" s="183"/>
      <c r="I183" s="179"/>
      <c r="J183" s="179"/>
    </row>
    <row r="184" spans="1:10" ht="69.75" customHeight="1">
      <c r="A184" s="180"/>
      <c r="B184" s="181"/>
      <c r="C184" s="182"/>
      <c r="D184" s="183"/>
      <c r="E184" s="183"/>
      <c r="F184" s="183"/>
      <c r="G184" s="183"/>
      <c r="H184" s="183"/>
      <c r="I184" s="179"/>
      <c r="J184" s="179"/>
    </row>
    <row r="185" spans="1:10" ht="69.75" customHeight="1">
      <c r="A185" s="180"/>
      <c r="B185" s="181"/>
      <c r="C185" s="182"/>
      <c r="D185" s="183"/>
      <c r="E185" s="183"/>
      <c r="F185" s="183"/>
      <c r="G185" s="183"/>
      <c r="H185" s="183"/>
      <c r="I185" s="179"/>
      <c r="J185" s="179"/>
    </row>
    <row r="186" spans="1:10" ht="69.75" customHeight="1">
      <c r="A186" s="180"/>
      <c r="B186" s="181"/>
      <c r="C186" s="182"/>
      <c r="D186" s="183"/>
      <c r="E186" s="183"/>
      <c r="F186" s="183"/>
      <c r="G186" s="183"/>
      <c r="H186" s="183"/>
      <c r="I186" s="179"/>
      <c r="J186" s="179"/>
    </row>
    <row r="187" spans="1:10" ht="69.75" customHeight="1">
      <c r="A187" s="180"/>
      <c r="B187" s="181"/>
      <c r="C187" s="182"/>
      <c r="D187" s="183"/>
      <c r="E187" s="183"/>
      <c r="F187" s="183"/>
      <c r="G187" s="183"/>
      <c r="H187" s="183"/>
      <c r="I187" s="179"/>
      <c r="J187" s="179"/>
    </row>
    <row r="188" spans="2:10" ht="44.25" customHeight="1">
      <c r="B188" s="51"/>
      <c r="C188" s="125"/>
      <c r="D188" s="125"/>
      <c r="E188" s="125"/>
      <c r="F188" s="125"/>
      <c r="G188" s="125"/>
      <c r="H188" s="125"/>
      <c r="I188" s="125"/>
      <c r="J188" s="125"/>
    </row>
    <row r="189" spans="2:9" ht="44.25" customHeight="1">
      <c r="B189" s="45"/>
      <c r="H189" s="125"/>
      <c r="I189" s="125"/>
    </row>
    <row r="190" spans="4:9" ht="44.25" customHeight="1">
      <c r="D190" s="125"/>
      <c r="E190" s="125"/>
      <c r="F190" s="125"/>
      <c r="G190" s="125"/>
      <c r="H190" s="125"/>
      <c r="I190" s="125"/>
    </row>
    <row r="191" spans="3:9" ht="44.25" customHeight="1">
      <c r="C191" s="125"/>
      <c r="D191" s="125"/>
      <c r="E191" s="125"/>
      <c r="F191" s="125"/>
      <c r="G191" s="125"/>
      <c r="H191" s="125"/>
      <c r="I191" s="125"/>
    </row>
  </sheetData>
  <sheetProtection/>
  <mergeCells count="166">
    <mergeCell ref="I156:J156"/>
    <mergeCell ref="I147:J147"/>
    <mergeCell ref="I152:J152"/>
    <mergeCell ref="I157:J157"/>
    <mergeCell ref="I159:J159"/>
    <mergeCell ref="I151:J151"/>
    <mergeCell ref="I153:J153"/>
    <mergeCell ref="A161:J161"/>
    <mergeCell ref="A102:J102"/>
    <mergeCell ref="A144:J144"/>
    <mergeCell ref="I158:J158"/>
    <mergeCell ref="A135:J135"/>
    <mergeCell ref="A136:J136"/>
    <mergeCell ref="I138:J138"/>
    <mergeCell ref="A137:J137"/>
    <mergeCell ref="I141:J141"/>
    <mergeCell ref="I139:J139"/>
    <mergeCell ref="A143:J143"/>
    <mergeCell ref="A142:J142"/>
    <mergeCell ref="I140:J140"/>
    <mergeCell ref="A145:J145"/>
    <mergeCell ref="A146:J146"/>
    <mergeCell ref="I154:J154"/>
    <mergeCell ref="I148:J148"/>
    <mergeCell ref="A163:J163"/>
    <mergeCell ref="I170:J170"/>
    <mergeCell ref="A165:J165"/>
    <mergeCell ref="A164:J164"/>
    <mergeCell ref="A162:J162"/>
    <mergeCell ref="I167:J167"/>
    <mergeCell ref="I168:J168"/>
    <mergeCell ref="D166:F166"/>
    <mergeCell ref="I160:J160"/>
    <mergeCell ref="I149:J149"/>
    <mergeCell ref="I155:J155"/>
    <mergeCell ref="I150:J150"/>
    <mergeCell ref="I67:J67"/>
    <mergeCell ref="A68:J68"/>
    <mergeCell ref="I73:J73"/>
    <mergeCell ref="I62:J62"/>
    <mergeCell ref="I60:J60"/>
    <mergeCell ref="I101:J101"/>
    <mergeCell ref="I95:J95"/>
    <mergeCell ref="I97:J97"/>
    <mergeCell ref="I100:J100"/>
    <mergeCell ref="I99:J99"/>
    <mergeCell ref="I61:J61"/>
    <mergeCell ref="A79:J79"/>
    <mergeCell ref="I63:J63"/>
    <mergeCell ref="I123:J123"/>
    <mergeCell ref="A114:J114"/>
    <mergeCell ref="I86:J86"/>
    <mergeCell ref="I84:J84"/>
    <mergeCell ref="A82:J82"/>
    <mergeCell ref="I89:J89"/>
    <mergeCell ref="I130:J130"/>
    <mergeCell ref="A92:J92"/>
    <mergeCell ref="A42:J42"/>
    <mergeCell ref="I33:J33"/>
    <mergeCell ref="I35:J35"/>
    <mergeCell ref="I37:J37"/>
    <mergeCell ref="I39:J39"/>
    <mergeCell ref="I19:J19"/>
    <mergeCell ref="A31:J31"/>
    <mergeCell ref="I20:J20"/>
    <mergeCell ref="I23:J23"/>
    <mergeCell ref="I22:J22"/>
    <mergeCell ref="I24:J24"/>
    <mergeCell ref="I36:J36"/>
    <mergeCell ref="I27:J27"/>
    <mergeCell ref="A28:J28"/>
    <mergeCell ref="I21:J21"/>
    <mergeCell ref="A29:J29"/>
    <mergeCell ref="A30:J30"/>
    <mergeCell ref="A32:J32"/>
    <mergeCell ref="I38:J38"/>
    <mergeCell ref="I49:J49"/>
    <mergeCell ref="I50:J50"/>
    <mergeCell ref="A53:J53"/>
    <mergeCell ref="A54:J54"/>
    <mergeCell ref="A1:J1"/>
    <mergeCell ref="A2:J2"/>
    <mergeCell ref="A4:J4"/>
    <mergeCell ref="A5:J5"/>
    <mergeCell ref="A3:J3"/>
    <mergeCell ref="I6:J6"/>
    <mergeCell ref="I7:J7"/>
    <mergeCell ref="I12:J12"/>
    <mergeCell ref="A14:J14"/>
    <mergeCell ref="I8:J8"/>
    <mergeCell ref="I9:J9"/>
    <mergeCell ref="I11:J11"/>
    <mergeCell ref="A15:J15"/>
    <mergeCell ref="I10:J10"/>
    <mergeCell ref="I18:J18"/>
    <mergeCell ref="A17:J17"/>
    <mergeCell ref="A13:J13"/>
    <mergeCell ref="A16:J16"/>
    <mergeCell ref="A40:J40"/>
    <mergeCell ref="I26:J26"/>
    <mergeCell ref="I120:J120"/>
    <mergeCell ref="A105:J105"/>
    <mergeCell ref="A93:J93"/>
    <mergeCell ref="A104:J104"/>
    <mergeCell ref="I129:J129"/>
    <mergeCell ref="A103:J103"/>
    <mergeCell ref="I107:J107"/>
    <mergeCell ref="I108:J108"/>
    <mergeCell ref="I122:J122"/>
    <mergeCell ref="A94:J94"/>
    <mergeCell ref="A124:J124"/>
    <mergeCell ref="I75:J75"/>
    <mergeCell ref="I74:J74"/>
    <mergeCell ref="A72:J72"/>
    <mergeCell ref="I64:J64"/>
    <mergeCell ref="I65:J65"/>
    <mergeCell ref="I66:J66"/>
    <mergeCell ref="I77:J77"/>
    <mergeCell ref="I78:J78"/>
    <mergeCell ref="A71:J71"/>
    <mergeCell ref="I51:J51"/>
    <mergeCell ref="I59:J59"/>
    <mergeCell ref="I58:J58"/>
    <mergeCell ref="I52:J52"/>
    <mergeCell ref="I25:J25"/>
    <mergeCell ref="I131:J131"/>
    <mergeCell ref="A69:J69"/>
    <mergeCell ref="A81:J81"/>
    <mergeCell ref="I47:J47"/>
    <mergeCell ref="I85:J85"/>
    <mergeCell ref="I87:J87"/>
    <mergeCell ref="I48:J48"/>
    <mergeCell ref="A43:J43"/>
    <mergeCell ref="A41:J41"/>
    <mergeCell ref="I34:J34"/>
    <mergeCell ref="A44:J44"/>
    <mergeCell ref="A55:J55"/>
    <mergeCell ref="A56:J56"/>
    <mergeCell ref="A57:J57"/>
    <mergeCell ref="I45:J45"/>
    <mergeCell ref="I46:J46"/>
    <mergeCell ref="A70:J70"/>
    <mergeCell ref="I132:J132"/>
    <mergeCell ref="I76:J76"/>
    <mergeCell ref="A134:J134"/>
    <mergeCell ref="A133:J133"/>
    <mergeCell ref="I88:J88"/>
    <mergeCell ref="A128:J128"/>
    <mergeCell ref="I117:J117"/>
    <mergeCell ref="A126:J126"/>
    <mergeCell ref="A127:J127"/>
    <mergeCell ref="I106:J106"/>
    <mergeCell ref="A115:J115"/>
    <mergeCell ref="I121:J121"/>
    <mergeCell ref="I119:J119"/>
    <mergeCell ref="A116:J116"/>
    <mergeCell ref="A125:J125"/>
    <mergeCell ref="A83:J83"/>
    <mergeCell ref="I98:J98"/>
    <mergeCell ref="I96:J96"/>
    <mergeCell ref="A113:J113"/>
    <mergeCell ref="A112:J112"/>
    <mergeCell ref="A80:J80"/>
    <mergeCell ref="A90:J90"/>
    <mergeCell ref="A91:J91"/>
    <mergeCell ref="I118:J118"/>
  </mergeCells>
  <printOptions horizontalCentered="1" verticalCentered="1"/>
  <pageMargins left="0" right="0" top="0.984251968503937" bottom="0.984251968503937" header="0" footer="0"/>
  <pageSetup horizontalDpi="300" verticalDpi="300" orientation="landscape" scale="26" r:id="rId1"/>
  <headerFooter alignWithMargins="0">
    <oddHeader>&amp;C&amp;12Página &amp;P de &amp;N</oddHeader>
  </headerFooter>
  <rowBreaks count="13" manualBreakCount="13">
    <brk id="12" max="255" man="1"/>
    <brk id="27" max="255" man="1"/>
    <brk id="39" max="255" man="1"/>
    <brk id="52" max="255" man="1"/>
    <brk id="67" max="255" man="1"/>
    <brk id="78" max="255" man="1"/>
    <brk id="89" max="255" man="1"/>
    <brk id="101" max="255" man="1"/>
    <brk id="111" max="255" man="1"/>
    <brk id="123" max="255" man="1"/>
    <brk id="132" max="255" man="1"/>
    <brk id="141" max="255" man="1"/>
    <brk id="1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Usuario</cp:lastModifiedBy>
  <cp:lastPrinted>2014-07-29T19:09:13Z</cp:lastPrinted>
  <dcterms:created xsi:type="dcterms:W3CDTF">2010-04-29T16:52:07Z</dcterms:created>
  <dcterms:modified xsi:type="dcterms:W3CDTF">2016-07-21T23:02:12Z</dcterms:modified>
  <cp:category/>
  <cp:version/>
  <cp:contentType/>
  <cp:contentStatus/>
</cp:coreProperties>
</file>