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9260" windowHeight="4275" activeTab="0"/>
  </bookViews>
  <sheets>
    <sheet name="MADRE" sheetId="1" r:id="rId1"/>
  </sheets>
  <definedNames>
    <definedName name="_xlnm.Print_Area" localSheetId="0">'MADRE'!$A$1:$J$539</definedName>
  </definedNames>
  <calcPr fullCalcOnLoad="1"/>
</workbook>
</file>

<file path=xl/sharedStrings.xml><?xml version="1.0" encoding="utf-8"?>
<sst xmlns="http://schemas.openxmlformats.org/spreadsheetml/2006/main" count="1228" uniqueCount="446">
  <si>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</si>
  <si>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</si>
  <si>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</si>
  <si>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</si>
  <si>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</si>
  <si>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</si>
  <si>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</si>
  <si>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</si>
  <si>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</si>
  <si>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</si>
  <si>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</si>
  <si>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</si>
  <si>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</si>
  <si>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</si>
  <si>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</si>
  <si>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</si>
  <si>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</si>
  <si>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</si>
  <si>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</si>
  <si>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</si>
  <si>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</si>
  <si>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</si>
  <si>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</si>
  <si>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</si>
  <si>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</si>
  <si>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</si>
  <si>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</si>
  <si>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</si>
  <si>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</si>
  <si>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</si>
  <si>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</si>
  <si>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Alberto Flores Lara.</t>
  </si>
  <si>
    <t>Fernando López Mayén.</t>
  </si>
  <si>
    <t>María del Socorro Hernández Andrade.</t>
  </si>
  <si>
    <t>Erika Rodarte Zarate.</t>
  </si>
  <si>
    <t>Susana Camarena Rizo.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</si>
  <si>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</si>
  <si>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</si>
  <si>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</si>
  <si>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</si>
  <si>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</si>
  <si>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</si>
  <si>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</si>
  <si>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</si>
  <si>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</si>
  <si>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</si>
  <si>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</si>
  <si>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Tesorero.</t>
  </si>
  <si>
    <t>Encargado de Egresos.</t>
  </si>
  <si>
    <t>Encargado de bancos.</t>
  </si>
  <si>
    <t>Auxilliar de encargado de bancos.</t>
  </si>
  <si>
    <t>Auxiliar Administrativo.</t>
  </si>
  <si>
    <t>Secretaria de Ingresos.</t>
  </si>
  <si>
    <t>Contralor.</t>
  </si>
  <si>
    <t>Director.</t>
  </si>
  <si>
    <t>Sebastían Rodríguez Hernández.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</si>
  <si>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</si>
  <si>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</si>
  <si>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</si>
  <si>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</si>
  <si>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</si>
  <si>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</si>
  <si>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</si>
  <si>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</si>
  <si>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</si>
  <si>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</si>
  <si>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</si>
  <si>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</si>
  <si>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</si>
  <si>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Silvia Eugenia Olivares Lara.</t>
  </si>
  <si>
    <t>José Manuel Rodríguez Murillo.</t>
  </si>
  <si>
    <t>Valeria Yazmin Soto Mendoza.</t>
  </si>
  <si>
    <t>Octavio Esaul Rizo Rivas.</t>
  </si>
  <si>
    <t>Perlita Grosdana Rodríguez Castillo.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</si>
  <si>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</si>
  <si>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</si>
  <si>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</si>
  <si>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</si>
  <si>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</si>
  <si>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</si>
  <si>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</si>
  <si>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</si>
  <si>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</si>
  <si>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r>
      <t xml:space="preserve">Albañil de </t>
    </r>
    <r>
      <rPr>
        <sz val="11"/>
        <rFont val="Bookman Old Style"/>
        <family val="1"/>
      </rPr>
      <t>mantenimiento</t>
    </r>
    <r>
      <rPr>
        <sz val="12"/>
        <rFont val="Bookman Old Style"/>
        <family val="1"/>
      </rPr>
      <t>.</t>
    </r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</si>
  <si>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</si>
  <si>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</si>
  <si>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</si>
  <si>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</si>
  <si>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</si>
  <si>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</si>
  <si>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</si>
  <si>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</si>
  <si>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Nóe Martínez García.</t>
  </si>
  <si>
    <t>Marco Antonio Rodríguez Zarate.</t>
  </si>
  <si>
    <t>Rafael Tabarez Castillo.</t>
  </si>
  <si>
    <t>José Manuel Zarate Romero.</t>
  </si>
  <si>
    <t>Sigifredo Lara Lara.</t>
  </si>
  <si>
    <t>Luis Alonso Zarate Trujillo.</t>
  </si>
  <si>
    <t>Isabel Rodríguez Vázquez.</t>
  </si>
  <si>
    <t>Marcia Lizeth Navarro Cortes.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</si>
  <si>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</si>
  <si>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</si>
  <si>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</si>
  <si>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</si>
  <si>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</si>
  <si>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</si>
  <si>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</si>
  <si>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</si>
  <si>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</si>
  <si>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</si>
  <si>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</si>
  <si>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</si>
  <si>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</si>
  <si>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Linea.</t>
  </si>
  <si>
    <t>Carina Soto González.</t>
  </si>
  <si>
    <t>Intendencia.</t>
  </si>
  <si>
    <t>Mantenimiento general.</t>
  </si>
  <si>
    <t>Chofer.</t>
  </si>
  <si>
    <t>María Guadalupe Tavarez Guzmán.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</si>
  <si>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</si>
  <si>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</si>
  <si>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</si>
  <si>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</si>
  <si>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</si>
  <si>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</si>
  <si>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</si>
  <si>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</si>
  <si>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</si>
  <si>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</si>
  <si>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</si>
  <si>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</si>
  <si>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</si>
  <si>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</si>
  <si>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</si>
  <si>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</si>
  <si>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</si>
  <si>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</si>
  <si>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</si>
  <si>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</si>
  <si>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</si>
  <si>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</si>
  <si>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</si>
  <si>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</si>
  <si>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</si>
  <si>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</si>
  <si>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</si>
  <si>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Mecánico.</t>
  </si>
  <si>
    <t>J. Jesús Sánchez López.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</si>
  <si>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</si>
  <si>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</si>
  <si>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</si>
  <si>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</si>
  <si>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</si>
  <si>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</si>
  <si>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</si>
  <si>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</si>
  <si>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</si>
  <si>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</si>
  <si>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</si>
  <si>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</si>
  <si>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</si>
  <si>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</si>
  <si>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</si>
  <si>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</si>
  <si>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</si>
  <si>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</si>
  <si>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</si>
  <si>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</si>
  <si>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</si>
  <si>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</si>
  <si>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</si>
  <si>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</si>
  <si>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</si>
  <si>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</si>
  <si>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</si>
  <si>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</si>
  <si>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</si>
  <si>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</si>
  <si>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</si>
  <si>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</si>
  <si>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</si>
  <si>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</si>
  <si>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</si>
  <si>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</si>
  <si>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</si>
  <si>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</si>
  <si>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</si>
  <si>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</si>
  <si>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</si>
  <si>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</si>
  <si>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</si>
  <si>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</si>
  <si>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</si>
  <si>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</si>
  <si>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</si>
  <si>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</si>
  <si>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</si>
  <si>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</si>
  <si>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</si>
  <si>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</si>
  <si>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</si>
  <si>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</si>
  <si>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</si>
  <si>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</si>
  <si>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</si>
  <si>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</si>
  <si>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Miguel Méndez Rojo.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</si>
  <si>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</si>
  <si>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</si>
  <si>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</si>
  <si>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</si>
  <si>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</si>
  <si>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</si>
  <si>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</si>
  <si>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</si>
  <si>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</si>
  <si>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</si>
  <si>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</si>
  <si>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</si>
  <si>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</si>
  <si>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</si>
  <si>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</si>
  <si>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Leticia Ledezma Ortiz.</t>
  </si>
  <si>
    <t>Salvador García Sotelo.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</si>
  <si>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</si>
  <si>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</si>
  <si>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</si>
  <si>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</si>
  <si>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</si>
  <si>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</si>
  <si>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Alexandro Serratos Guerrero.</t>
  </si>
  <si>
    <t>Teresa Alcalá Camarena.</t>
  </si>
  <si>
    <t>Enlace de Servicios Comunitarios.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</si>
  <si>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</si>
  <si>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</si>
  <si>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</si>
  <si>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</si>
  <si>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</si>
  <si>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</si>
  <si>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</si>
  <si>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Samuel Robles Zendejas.(E)</t>
  </si>
  <si>
    <t>Instructor de Banda de Guerra.</t>
  </si>
  <si>
    <t>José de Jesús Huerta Cárdenas.(E)</t>
  </si>
  <si>
    <t>Pensionado.</t>
  </si>
  <si>
    <t>Rafael Aguilar Corona.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</si>
  <si>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</si>
  <si>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</si>
  <si>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</si>
  <si>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</si>
  <si>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</si>
  <si>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</si>
  <si>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</si>
  <si>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</si>
  <si>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</si>
  <si>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</si>
  <si>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</si>
  <si>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</si>
  <si>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J. Jesús López García.</t>
  </si>
  <si>
    <t>Felipe Avalos Hernández.</t>
  </si>
  <si>
    <t>José María Camarena Lara.</t>
  </si>
  <si>
    <t>J. Trinidad Vera Corona.</t>
  </si>
  <si>
    <t>Ismael Martínez Ocegueda.</t>
  </si>
  <si>
    <t>J. Reyes Tabarez Méndez.</t>
  </si>
  <si>
    <t>Gustavo Pérez Lara.</t>
  </si>
  <si>
    <t>Gerardo Zarate Muñoz.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</si>
  <si>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</si>
  <si>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</si>
  <si>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</si>
  <si>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</si>
  <si>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</si>
  <si>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</si>
  <si>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</si>
  <si>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</si>
  <si>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</si>
  <si>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</si>
  <si>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</si>
  <si>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</si>
  <si>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</si>
  <si>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</si>
  <si>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José González Moreno.</t>
  </si>
  <si>
    <t>APOYOS.</t>
  </si>
  <si>
    <t>Inspector de ganaderia.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</si>
  <si>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</si>
  <si>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</si>
  <si>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</si>
  <si>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</si>
  <si>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</si>
  <si>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</si>
  <si>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</si>
  <si>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</si>
  <si>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</si>
  <si>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</si>
  <si>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</si>
  <si>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</si>
  <si>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</si>
  <si>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</si>
  <si>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</si>
  <si>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</si>
  <si>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</si>
  <si>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</si>
  <si>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</si>
  <si>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</si>
  <si>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</si>
  <si>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</si>
  <si>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</si>
  <si>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</si>
  <si>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Velador del Taller Mécanico.</t>
  </si>
  <si>
    <t>Misael Nuñez Treviño.</t>
  </si>
  <si>
    <t>José González Solís.</t>
  </si>
  <si>
    <t>Ismael Méndez López.</t>
  </si>
  <si>
    <t>José de Jesús Hurtado Cárdenas</t>
  </si>
  <si>
    <t>M. Gudalupe Zaragoza Álvarez.</t>
  </si>
  <si>
    <t>Director</t>
  </si>
  <si>
    <t>Saúl Villa Alcalá.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</si>
  <si>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</si>
  <si>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</si>
  <si>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</si>
  <si>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</si>
  <si>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</si>
  <si>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</si>
  <si>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</si>
  <si>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</si>
  <si>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Juan Manuel Zaragoza Castro.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</si>
  <si>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</si>
  <si>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</si>
  <si>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</si>
  <si>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</si>
  <si>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</si>
  <si>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</si>
  <si>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</si>
  <si>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</si>
  <si>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</si>
  <si>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</si>
  <si>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Mantenimiento Unidad del Caracol.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</si>
  <si>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</si>
  <si>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</si>
  <si>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</si>
  <si>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</si>
  <si>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</si>
  <si>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</si>
  <si>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</si>
  <si>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</si>
  <si>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</si>
  <si>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</si>
  <si>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Reinalda Valladolid Salazar.</t>
  </si>
  <si>
    <t>Victorio  Rosas García.</t>
  </si>
  <si>
    <t>Jorge Luis Segura González.</t>
  </si>
  <si>
    <t>Miguel Enrique Partida Jacinto.</t>
  </si>
  <si>
    <t>Jefe de Turno.</t>
  </si>
  <si>
    <t>Alan Alain Michel Mendoza.</t>
  </si>
  <si>
    <t>Antonio Herrera López.</t>
  </si>
  <si>
    <t>José de Jesús Rodríguez Cervantes.</t>
  </si>
  <si>
    <t>José Ángel Nava Medina.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</si>
  <si>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</si>
  <si>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</si>
  <si>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</si>
  <si>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</si>
  <si>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</si>
  <si>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Mojica Hernández.</t>
  </si>
  <si>
    <t>J. Guadalupe Razo Padilla.</t>
  </si>
  <si>
    <t>Juan Enrique Mojica Valadez.</t>
  </si>
  <si>
    <t>Encargado Cementerio La Ribera.</t>
  </si>
  <si>
    <t>JEFATURA DE SERVICIOS MULTIPLES.</t>
  </si>
  <si>
    <t>Jefe de Servicos Multiples.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</si>
  <si>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</si>
  <si>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</si>
  <si>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</si>
  <si>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</si>
  <si>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Secreataria.</t>
  </si>
  <si>
    <t>Blanca Lilia Rodríguez Castillo.</t>
  </si>
  <si>
    <t>Chofer rutas foraneas.</t>
  </si>
  <si>
    <t>GOBIERNO MUNICIPAL DE AYOTLÁN, JALISCO; ADMINISTRACIÓN 2015-2018</t>
  </si>
  <si>
    <t>Cesar Vázquez López.</t>
  </si>
  <si>
    <t>Doroteo López Ramírez.</t>
  </si>
  <si>
    <t>Miriam Lizbeth Pérez Escoto.</t>
  </si>
  <si>
    <t>Ramón Ayala Ranjel.</t>
  </si>
  <si>
    <t>Rubén segoviano Ramírez.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</si>
  <si>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</si>
  <si>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</si>
  <si>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</si>
  <si>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</si>
  <si>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</si>
  <si>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(A)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</si>
  <si>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</si>
  <si>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</si>
  <si>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</si>
  <si>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</si>
  <si>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</si>
  <si>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</si>
  <si>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</si>
  <si>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</si>
  <si>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</si>
  <si>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</si>
  <si>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</si>
  <si>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</si>
  <si>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</si>
  <si>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t>5)  (SECRETARÍA TÉCNICA DE REGULARIZACIÓN Y RECLUTAMIENTO).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</si>
  <si>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</si>
  <si>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</si>
  <si>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</si>
  <si>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</si>
  <si>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</si>
  <si>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</si>
  <si>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</si>
  <si>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13) DIRECCIÓN DE EDUCACIÓN (</t>
    </r>
    <r>
      <rPr>
        <b/>
        <sz val="14"/>
        <color indexed="36"/>
        <rFont val="Bookman Old Style"/>
        <family val="1"/>
      </rPr>
      <t>EM</t>
    </r>
    <r>
      <rPr>
        <b/>
        <sz val="14"/>
        <color indexed="10"/>
        <rFont val="Bookman Old Style"/>
        <family val="1"/>
      </rPr>
      <t>).</t>
    </r>
  </si>
  <si>
    <r>
      <t>14) DIRECCIÓN DE INSPECCIÓN 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</si>
  <si>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</si>
  <si>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</si>
  <si>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</si>
  <si>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</si>
  <si>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</si>
  <si>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</si>
  <si>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</si>
  <si>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</si>
  <si>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</si>
  <si>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</si>
  <si>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</si>
  <si>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</si>
  <si>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</si>
  <si>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</si>
  <si>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</si>
  <si>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Secretario Téc.</t>
  </si>
  <si>
    <t>Secretaria</t>
  </si>
  <si>
    <t>Maria Zarate Martinez</t>
  </si>
  <si>
    <t>Sandra Isabel Serratos     González.</t>
  </si>
  <si>
    <t>Salvador Ruiz Rizo</t>
  </si>
  <si>
    <t>Jardinero</t>
  </si>
  <si>
    <r>
      <t xml:space="preserve">Nómina que corresponde a la </t>
    </r>
    <r>
      <rPr>
        <b/>
        <sz val="10"/>
        <color indexed="36"/>
        <rFont val="Bookman Old Style"/>
        <family val="1"/>
      </rPr>
      <t>1ER</t>
    </r>
    <r>
      <rPr>
        <b/>
        <sz val="10"/>
        <rFont val="Bookman Old Style"/>
        <family val="1"/>
      </rPr>
      <t xml:space="preserve"> (PRIMERA) quincena del mes de </t>
    </r>
    <r>
      <rPr>
        <b/>
        <sz val="10"/>
        <color indexed="36"/>
        <rFont val="Bookman Old Style"/>
        <family val="1"/>
      </rPr>
      <t>MARZO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2016.</t>
    </r>
  </si>
  <si>
    <t>COMPENSACIONES</t>
  </si>
  <si>
    <t>PERSONAL EVENTUAL(PE)</t>
  </si>
  <si>
    <t>Gerardo García Tabarez</t>
  </si>
  <si>
    <t>Adelita Lemus Alvarado</t>
  </si>
  <si>
    <t>Eduardo Ismael Soto Villalpando</t>
  </si>
  <si>
    <t>María  del Rocío Rodríguez Ramírez</t>
  </si>
  <si>
    <t>María Yesenia Jiménez Mendoza</t>
  </si>
  <si>
    <t>Juan Vera Arciga</t>
  </si>
  <si>
    <t>Juan Armado Gómez Estrada</t>
  </si>
  <si>
    <t>Martin Azael Negrete Vital</t>
  </si>
  <si>
    <t>Auxiliar Catastro</t>
  </si>
  <si>
    <t>Auxiliar Comunicación Social</t>
  </si>
  <si>
    <t>Niñera CAM</t>
  </si>
  <si>
    <t>Oficial 3ero Protección Civil</t>
  </si>
  <si>
    <t>Secretaria Santa Rita</t>
  </si>
  <si>
    <t>Encargado de Aseo y Jardineras de Santa Rita</t>
  </si>
  <si>
    <t>Operador Modulo Maquinaria</t>
  </si>
  <si>
    <t>Maestro de Musica de Casa de la Cultura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</si>
</sst>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6"/>
      <color rgb="FF7030A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1" applyNumberFormat="0" applyAlignment="0" applyProtection="0"/>
    <xf numFmtId="0" fontId="51" fillId="40" borderId="2" applyNumberFormat="0" applyAlignment="0" applyProtection="0"/>
    <xf numFmtId="0" fontId="52" fillId="41" borderId="3" applyNumberFormat="0" applyAlignment="0" applyProtection="0"/>
    <xf numFmtId="0" fontId="53" fillId="0" borderId="4" applyNumberFormat="0" applyFill="0" applyAlignment="0" applyProtection="0"/>
    <xf numFmtId="0" fontId="5" fillId="42" borderId="5" applyNumberFormat="0" applyAlignment="0" applyProtection="0"/>
    <xf numFmtId="0" fontId="54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6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58" fillId="40" borderId="1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5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2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2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2" fillId="54" borderId="19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2" fontId="22" fillId="54" borderId="18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2" fillId="54" borderId="19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center" vertical="center"/>
    </xf>
    <xf numFmtId="0" fontId="33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64" fillId="11" borderId="0" xfId="0" applyFont="1" applyFill="1" applyBorder="1" applyAlignment="1">
      <alignment horizontal="center" vertical="center"/>
    </xf>
    <xf numFmtId="0" fontId="65" fillId="11" borderId="0" xfId="0" applyFont="1" applyFill="1" applyBorder="1" applyAlignment="1">
      <alignment horizontal="left" vertical="center" wrapText="1"/>
    </xf>
    <xf numFmtId="0" fontId="33" fillId="11" borderId="0" xfId="0" applyFont="1" applyFill="1" applyAlignment="1">
      <alignment horizontal="left" vertical="center" wrapText="1"/>
    </xf>
    <xf numFmtId="0" fontId="33" fillId="11" borderId="0" xfId="0" applyFont="1" applyFill="1" applyAlignment="1">
      <alignment horizontal="center" vertical="center"/>
    </xf>
    <xf numFmtId="4" fontId="33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3" fillId="54" borderId="0" xfId="0" applyFont="1" applyFill="1" applyBorder="1" applyAlignment="1">
      <alignment horizontal="center" vertical="center" wrapText="1"/>
    </xf>
    <xf numFmtId="0" fontId="33" fillId="54" borderId="0" xfId="0" applyFont="1" applyFill="1" applyAlignment="1">
      <alignment horizontal="center" vertical="center" wrapText="1"/>
    </xf>
    <xf numFmtId="0" fontId="32" fillId="54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/>
    </xf>
    <xf numFmtId="0" fontId="21" fillId="11" borderId="18" xfId="0" applyFont="1" applyFill="1" applyBorder="1" applyAlignment="1">
      <alignment horizontal="center"/>
    </xf>
    <xf numFmtId="0" fontId="65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65" fillId="11" borderId="0" xfId="0" applyFont="1" applyFill="1" applyBorder="1" applyAlignment="1">
      <alignment vertical="center" wrapText="1"/>
    </xf>
    <xf numFmtId="0" fontId="65" fillId="11" borderId="0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 vertical="center" wrapText="1"/>
    </xf>
    <xf numFmtId="0" fontId="22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2" fillId="54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/>
    </xf>
    <xf numFmtId="0" fontId="33" fillId="54" borderId="0" xfId="0" applyFont="1" applyFill="1" applyBorder="1" applyAlignment="1">
      <alignment horizontal="left" vertical="center" wrapText="1"/>
    </xf>
    <xf numFmtId="2" fontId="33" fillId="54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54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center" vertical="center" wrapText="1"/>
    </xf>
    <xf numFmtId="166" fontId="40" fillId="54" borderId="0" xfId="83" applyFont="1" applyFill="1" applyBorder="1" applyAlignment="1">
      <alignment horizontal="left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4" fillId="54" borderId="0" xfId="0" applyNumberFormat="1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/>
    </xf>
    <xf numFmtId="0" fontId="33" fillId="54" borderId="0" xfId="0" applyFont="1" applyFill="1" applyAlignment="1">
      <alignment horizontal="left" wrapText="1"/>
    </xf>
    <xf numFmtId="2" fontId="22" fillId="11" borderId="18" xfId="0" applyNumberFormat="1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63" fillId="11" borderId="18" xfId="0" applyFont="1" applyFill="1" applyBorder="1" applyAlignment="1">
      <alignment horizontal="center" vertical="center"/>
    </xf>
    <xf numFmtId="2" fontId="67" fillId="11" borderId="18" xfId="0" applyNumberFormat="1" applyFont="1" applyFill="1" applyBorder="1" applyAlignment="1">
      <alignment horizontal="center"/>
    </xf>
    <xf numFmtId="2" fontId="28" fillId="0" borderId="18" xfId="0" applyNumberFormat="1" applyFont="1" applyFill="1" applyBorder="1" applyAlignment="1">
      <alignment horizontal="center"/>
    </xf>
    <xf numFmtId="2" fontId="28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3" fillId="55" borderId="0" xfId="0" applyFont="1" applyFill="1" applyAlignment="1">
      <alignment horizontal="left" vertical="center" wrapText="1"/>
    </xf>
    <xf numFmtId="0" fontId="43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8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1" fillId="55" borderId="0" xfId="0" applyFont="1" applyFill="1" applyAlignment="1">
      <alignment horizontal="center" vertical="center"/>
    </xf>
    <xf numFmtId="0" fontId="22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2" fillId="55" borderId="0" xfId="0" applyNumberFormat="1" applyFont="1" applyFill="1" applyBorder="1" applyAlignment="1">
      <alignment horizontal="center"/>
    </xf>
    <xf numFmtId="0" fontId="33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5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7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68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63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20" fillId="55" borderId="0" xfId="0" applyFont="1" applyFill="1" applyAlignment="1">
      <alignment horizontal="center" wrapText="1"/>
    </xf>
    <xf numFmtId="0" fontId="33" fillId="55" borderId="0" xfId="0" applyFont="1" applyFill="1" applyBorder="1" applyAlignment="1">
      <alignment horizontal="left" vertical="center" wrapText="1"/>
    </xf>
    <xf numFmtId="0" fontId="42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3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63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39" fillId="55" borderId="0" xfId="0" applyFont="1" applyFill="1" applyAlignment="1">
      <alignment horizontal="center" vertical="center" wrapText="1"/>
    </xf>
    <xf numFmtId="2" fontId="25" fillId="55" borderId="0" xfId="0" applyNumberFormat="1" applyFont="1" applyFill="1" applyBorder="1" applyAlignment="1">
      <alignment horizontal="center"/>
    </xf>
    <xf numFmtId="0" fontId="39" fillId="55" borderId="0" xfId="0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43" fillId="55" borderId="22" xfId="0" applyFont="1" applyFill="1" applyBorder="1" applyAlignment="1">
      <alignment horizontal="center" vertical="center" wrapText="1"/>
    </xf>
    <xf numFmtId="167" fontId="20" fillId="0" borderId="2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0" fontId="33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2" fillId="55" borderId="21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1" fillId="54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5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167" fontId="19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167" fontId="23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" fontId="28" fillId="0" borderId="18" xfId="0" applyNumberFormat="1" applyFont="1" applyFill="1" applyBorder="1" applyAlignment="1">
      <alignment horizontal="center" vertical="center"/>
    </xf>
    <xf numFmtId="2" fontId="28" fillId="0" borderId="21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20" fillId="56" borderId="0" xfId="0" applyFont="1" applyFill="1" applyAlignment="1">
      <alignment horizontal="center"/>
    </xf>
    <xf numFmtId="0" fontId="19" fillId="56" borderId="0" xfId="0" applyFont="1" applyFill="1" applyAlignment="1">
      <alignment horizontal="center" vertical="center"/>
    </xf>
    <xf numFmtId="0" fontId="20" fillId="56" borderId="0" xfId="0" applyFont="1" applyFill="1" applyAlignment="1">
      <alignment wrapText="1"/>
    </xf>
    <xf numFmtId="2" fontId="28" fillId="56" borderId="0" xfId="0" applyNumberFormat="1" applyFont="1" applyFill="1" applyBorder="1" applyAlignment="1">
      <alignment horizontal="center"/>
    </xf>
    <xf numFmtId="4" fontId="33" fillId="11" borderId="0" xfId="0" applyNumberFormat="1" applyFont="1" applyFill="1" applyAlignment="1">
      <alignment horizontal="center" vertical="center" wrapText="1"/>
    </xf>
    <xf numFmtId="0" fontId="21" fillId="54" borderId="18" xfId="0" applyFont="1" applyFill="1" applyBorder="1" applyAlignment="1">
      <alignment horizontal="center"/>
    </xf>
    <xf numFmtId="0" fontId="65" fillId="54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38" fillId="55" borderId="0" xfId="0" applyFont="1" applyFill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6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567"/>
  <sheetViews>
    <sheetView tabSelected="1" zoomScale="80" zoomScaleNormal="80" zoomScaleSheetLayoutView="85" zoomScalePageLayoutView="70" workbookViewId="0" topLeftCell="A1">
      <selection activeCell="I567" sqref="I567"/>
    </sheetView>
  </sheetViews>
  <sheetFormatPr defaultColWidth="11.28125" defaultRowHeight="12.75" customHeight="1"/>
  <cols>
    <col min="1" max="1" width="5.00390625" style="3" customWidth="1"/>
    <col min="2" max="2" width="34.7109375" style="6" customWidth="1"/>
    <col min="3" max="3" width="19.00390625" style="2" customWidth="1"/>
    <col min="4" max="4" width="14.7109375" style="2" customWidth="1"/>
    <col min="5" max="5" width="13.28125" style="2" customWidth="1"/>
    <col min="6" max="6" width="12.57421875" style="2" customWidth="1"/>
    <col min="7" max="7" width="11.7109375" style="2" customWidth="1"/>
    <col min="8" max="8" width="14.00390625" style="2" customWidth="1"/>
    <col min="9" max="9" width="16.8515625" style="2" customWidth="1"/>
    <col min="10" max="10" width="32.421875" style="1" customWidth="1"/>
    <col min="11" max="16384" width="11.28125" style="2" customWidth="1"/>
  </cols>
  <sheetData>
    <row r="1" spans="1:10" ht="15" customHeight="1">
      <c r="A1" s="218" t="s">
        <v>10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5" customHeight="1">
      <c r="A2" s="218" t="s">
        <v>11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5" customHeight="1">
      <c r="A3" s="218" t="s">
        <v>427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" customHeight="1">
      <c r="A4" s="219" t="s">
        <v>366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24" customHeight="1">
      <c r="A5" s="44" t="s">
        <v>8</v>
      </c>
      <c r="B5" s="45" t="s">
        <v>0</v>
      </c>
      <c r="C5" s="44" t="s">
        <v>1</v>
      </c>
      <c r="D5" s="44" t="s">
        <v>2</v>
      </c>
      <c r="E5" s="44" t="s">
        <v>3</v>
      </c>
      <c r="F5" s="44" t="s">
        <v>4</v>
      </c>
      <c r="G5" s="89" t="s">
        <v>110</v>
      </c>
      <c r="H5" s="208" t="s">
        <v>428</v>
      </c>
      <c r="I5" s="45" t="s">
        <v>5</v>
      </c>
      <c r="J5" s="46" t="s">
        <v>6</v>
      </c>
    </row>
    <row r="6" spans="1:10" ht="45" customHeight="1" thickBot="1">
      <c r="A6" s="4">
        <v>113</v>
      </c>
      <c r="B6" s="43" t="s">
        <v>12</v>
      </c>
      <c r="C6" s="29" t="s">
        <v>46</v>
      </c>
      <c r="D6" s="35">
        <v>8496.6</v>
      </c>
      <c r="E6" s="35">
        <v>420</v>
      </c>
      <c r="F6" s="32"/>
      <c r="G6" s="32"/>
      <c r="H6" s="32"/>
      <c r="I6" s="32">
        <f>D6-E6+F6+G6+H6</f>
        <v>8076.6</v>
      </c>
      <c r="J6" s="5"/>
    </row>
    <row r="7" spans="1:10" ht="45" customHeight="1" thickBot="1">
      <c r="A7" s="4">
        <v>113</v>
      </c>
      <c r="B7" s="43" t="s">
        <v>13</v>
      </c>
      <c r="C7" s="29" t="s">
        <v>46</v>
      </c>
      <c r="D7" s="35">
        <v>8496.6</v>
      </c>
      <c r="E7" s="35">
        <v>420</v>
      </c>
      <c r="F7" s="32"/>
      <c r="G7" s="32"/>
      <c r="H7" s="32"/>
      <c r="I7" s="32">
        <f aca="true" t="shared" si="0" ref="I7:I14">D7-E7+F7+G7+H7</f>
        <v>8076.6</v>
      </c>
      <c r="J7" s="8"/>
    </row>
    <row r="8" spans="1:10" ht="45" customHeight="1" thickBot="1">
      <c r="A8" s="4">
        <v>113</v>
      </c>
      <c r="B8" s="88" t="s">
        <v>14</v>
      </c>
      <c r="C8" s="29" t="s">
        <v>46</v>
      </c>
      <c r="D8" s="35">
        <v>8496.6</v>
      </c>
      <c r="E8" s="35">
        <v>420</v>
      </c>
      <c r="F8" s="32"/>
      <c r="G8" s="32"/>
      <c r="H8" s="32"/>
      <c r="I8" s="32">
        <f t="shared" si="0"/>
        <v>8076.6</v>
      </c>
      <c r="J8" s="8"/>
    </row>
    <row r="9" spans="1:10" ht="45" customHeight="1" thickBot="1">
      <c r="A9" s="4">
        <v>113</v>
      </c>
      <c r="B9" s="88" t="s">
        <v>15</v>
      </c>
      <c r="C9" s="29" t="s">
        <v>46</v>
      </c>
      <c r="D9" s="35">
        <v>8496.6</v>
      </c>
      <c r="E9" s="35">
        <v>420</v>
      </c>
      <c r="F9" s="32"/>
      <c r="G9" s="32"/>
      <c r="H9" s="32"/>
      <c r="I9" s="32">
        <f t="shared" si="0"/>
        <v>8076.6</v>
      </c>
      <c r="J9" s="8"/>
    </row>
    <row r="10" spans="1:10" ht="45" customHeight="1" thickBot="1">
      <c r="A10" s="4">
        <v>113</v>
      </c>
      <c r="B10" s="88" t="s">
        <v>224</v>
      </c>
      <c r="C10" s="29" t="s">
        <v>46</v>
      </c>
      <c r="D10" s="35">
        <v>8496.6</v>
      </c>
      <c r="E10" s="35">
        <v>420</v>
      </c>
      <c r="F10" s="32"/>
      <c r="G10" s="32"/>
      <c r="H10" s="32"/>
      <c r="I10" s="32">
        <f t="shared" si="0"/>
        <v>8076.6</v>
      </c>
      <c r="J10" s="8"/>
    </row>
    <row r="11" spans="1:10" ht="45" customHeight="1" thickBot="1">
      <c r="A11" s="4">
        <v>113</v>
      </c>
      <c r="B11" s="43" t="s">
        <v>16</v>
      </c>
      <c r="C11" s="29" t="s">
        <v>46</v>
      </c>
      <c r="D11" s="35">
        <v>8496.6</v>
      </c>
      <c r="E11" s="35">
        <v>420</v>
      </c>
      <c r="F11" s="32"/>
      <c r="G11" s="32"/>
      <c r="H11" s="32"/>
      <c r="I11" s="32">
        <f t="shared" si="0"/>
        <v>8076.6</v>
      </c>
      <c r="J11" s="8"/>
    </row>
    <row r="12" spans="1:10" ht="45" customHeight="1" thickBot="1">
      <c r="A12" s="4">
        <v>113</v>
      </c>
      <c r="B12" s="88" t="s">
        <v>17</v>
      </c>
      <c r="C12" s="29" t="s">
        <v>46</v>
      </c>
      <c r="D12" s="35">
        <v>8496.6</v>
      </c>
      <c r="E12" s="35">
        <v>420</v>
      </c>
      <c r="F12" s="32"/>
      <c r="G12" s="32"/>
      <c r="H12" s="32"/>
      <c r="I12" s="32">
        <f t="shared" si="0"/>
        <v>8076.6</v>
      </c>
      <c r="J12" s="8"/>
    </row>
    <row r="13" spans="1:10" ht="45" customHeight="1" thickBot="1">
      <c r="A13" s="4">
        <v>113</v>
      </c>
      <c r="B13" s="43" t="s">
        <v>18</v>
      </c>
      <c r="C13" s="29" t="s">
        <v>46</v>
      </c>
      <c r="D13" s="35">
        <v>8496.6</v>
      </c>
      <c r="E13" s="35">
        <v>420</v>
      </c>
      <c r="F13" s="32"/>
      <c r="G13" s="32"/>
      <c r="H13" s="32"/>
      <c r="I13" s="32">
        <f t="shared" si="0"/>
        <v>8076.6</v>
      </c>
      <c r="J13" s="8"/>
    </row>
    <row r="14" spans="1:10" ht="45" customHeight="1" thickBot="1">
      <c r="A14" s="4">
        <v>113</v>
      </c>
      <c r="B14" s="43" t="s">
        <v>225</v>
      </c>
      <c r="C14" s="29" t="s">
        <v>46</v>
      </c>
      <c r="D14" s="35">
        <v>8496.6</v>
      </c>
      <c r="E14" s="35">
        <v>420</v>
      </c>
      <c r="F14" s="195"/>
      <c r="G14" s="195"/>
      <c r="H14" s="195"/>
      <c r="I14" s="32">
        <f t="shared" si="0"/>
        <v>8076.6</v>
      </c>
      <c r="J14" s="8"/>
    </row>
    <row r="15" spans="1:10" ht="25.5" customHeight="1" thickTop="1">
      <c r="A15" s="116"/>
      <c r="B15" s="122"/>
      <c r="C15" s="121" t="s">
        <v>7</v>
      </c>
      <c r="D15" s="131">
        <f>SUM(D6:D14)</f>
        <v>76469.40000000001</v>
      </c>
      <c r="E15" s="131">
        <f>SUM(E6:E14)</f>
        <v>3780</v>
      </c>
      <c r="F15" s="131">
        <f>SUM(F6:F14)</f>
        <v>0</v>
      </c>
      <c r="G15" s="131">
        <f>SUM(G6:G14)</f>
        <v>0</v>
      </c>
      <c r="H15" s="131">
        <f>SUM(H6:H14)</f>
        <v>0</v>
      </c>
      <c r="I15" s="131">
        <f>SUM(I6:I14)</f>
        <v>72689.4</v>
      </c>
      <c r="J15" s="124"/>
    </row>
    <row r="16" spans="1:10" ht="15" customHeight="1">
      <c r="A16" s="218" t="s">
        <v>10</v>
      </c>
      <c r="B16" s="218"/>
      <c r="C16" s="218"/>
      <c r="D16" s="218"/>
      <c r="E16" s="218"/>
      <c r="F16" s="218"/>
      <c r="G16" s="218"/>
      <c r="H16" s="218"/>
      <c r="I16" s="218"/>
      <c r="J16" s="218"/>
    </row>
    <row r="17" spans="1:10" ht="15" customHeight="1">
      <c r="A17" s="218" t="str">
        <f>A2</f>
        <v>ADMINISTRACIÓN 2015-2018</v>
      </c>
      <c r="B17" s="218"/>
      <c r="C17" s="218"/>
      <c r="D17" s="218"/>
      <c r="E17" s="218"/>
      <c r="F17" s="218"/>
      <c r="G17" s="218"/>
      <c r="H17" s="218"/>
      <c r="I17" s="218"/>
      <c r="J17" s="218"/>
    </row>
    <row r="18" spans="1:10" ht="15" customHeight="1">
      <c r="A18" s="218" t="str">
        <f>A3</f>
        <v>Nómina que corresponde a la 1ER (PRIMERA) quincena del mes de MARZO de 2016.</v>
      </c>
      <c r="B18" s="218"/>
      <c r="C18" s="218"/>
      <c r="D18" s="218"/>
      <c r="E18" s="218"/>
      <c r="F18" s="218"/>
      <c r="G18" s="218"/>
      <c r="H18" s="218"/>
      <c r="I18" s="218"/>
      <c r="J18" s="218"/>
    </row>
    <row r="19" spans="1:10" ht="15" customHeight="1">
      <c r="A19" s="219" t="s">
        <v>365</v>
      </c>
      <c r="B19" s="219"/>
      <c r="C19" s="219"/>
      <c r="D19" s="219"/>
      <c r="E19" s="219"/>
      <c r="F19" s="219"/>
      <c r="G19" s="219"/>
      <c r="H19" s="219"/>
      <c r="I19" s="219"/>
      <c r="J19" s="219"/>
    </row>
    <row r="20" spans="1:10" ht="24.75" customHeight="1">
      <c r="A20" s="46" t="str">
        <f>A5</f>
        <v>O.G</v>
      </c>
      <c r="B20" s="47" t="str">
        <f>B5</f>
        <v>NOMBRE</v>
      </c>
      <c r="C20" s="46" t="str">
        <f>C5</f>
        <v>PUESTO</v>
      </c>
      <c r="D20" s="46" t="str">
        <f>D5</f>
        <v>SUELDO</v>
      </c>
      <c r="E20" s="46" t="str">
        <f>E5</f>
        <v>RETENCION</v>
      </c>
      <c r="F20" s="46" t="str">
        <f>F5</f>
        <v>S.E.</v>
      </c>
      <c r="G20" s="89" t="s">
        <v>110</v>
      </c>
      <c r="H20" s="208" t="s">
        <v>428</v>
      </c>
      <c r="I20" s="46" t="str">
        <f>I5</f>
        <v>SUELDO NETO</v>
      </c>
      <c r="J20" s="46" t="str">
        <f>J5</f>
        <v>FIRMA</v>
      </c>
    </row>
    <row r="21" spans="1:10" ht="45" customHeight="1" thickBot="1">
      <c r="A21" s="55">
        <v>113</v>
      </c>
      <c r="B21" s="59" t="s">
        <v>28</v>
      </c>
      <c r="C21" s="60" t="s">
        <v>22</v>
      </c>
      <c r="D21" s="56">
        <v>22200.15</v>
      </c>
      <c r="E21" s="56">
        <v>1320</v>
      </c>
      <c r="F21" s="56"/>
      <c r="G21" s="56"/>
      <c r="H21" s="56"/>
      <c r="I21" s="56">
        <f>D21-E21+F21+G21+H21</f>
        <v>20880.15</v>
      </c>
      <c r="J21" s="80"/>
    </row>
    <row r="22" spans="1:10" ht="45" customHeight="1" thickBot="1">
      <c r="A22" s="4">
        <v>113</v>
      </c>
      <c r="B22" s="27" t="s">
        <v>19</v>
      </c>
      <c r="C22" s="29" t="s">
        <v>21</v>
      </c>
      <c r="D22" s="32">
        <v>3717</v>
      </c>
      <c r="E22" s="32"/>
      <c r="F22" s="32">
        <v>90</v>
      </c>
      <c r="G22" s="32"/>
      <c r="H22" s="32"/>
      <c r="I22" s="32">
        <f>D22-E22+F22+G22+H22</f>
        <v>3807</v>
      </c>
      <c r="J22" s="5"/>
    </row>
    <row r="23" spans="1:10" ht="45" customHeight="1" thickBot="1">
      <c r="A23" s="4">
        <v>113</v>
      </c>
      <c r="B23" s="27" t="s">
        <v>20</v>
      </c>
      <c r="C23" s="29" t="s">
        <v>21</v>
      </c>
      <c r="D23" s="32">
        <v>6737</v>
      </c>
      <c r="E23" s="32">
        <v>460</v>
      </c>
      <c r="F23" s="32"/>
      <c r="G23" s="32"/>
      <c r="H23" s="32"/>
      <c r="I23" s="32">
        <f>D23-E23+F23+G23+H23</f>
        <v>6277</v>
      </c>
      <c r="J23" s="5"/>
    </row>
    <row r="24" spans="1:10" ht="41.25" customHeight="1" thickBot="1">
      <c r="A24" s="4">
        <v>113</v>
      </c>
      <c r="B24" s="27" t="s">
        <v>164</v>
      </c>
      <c r="C24" s="29" t="s">
        <v>21</v>
      </c>
      <c r="D24" s="158">
        <v>3410</v>
      </c>
      <c r="E24" s="158"/>
      <c r="F24" s="158">
        <v>90</v>
      </c>
      <c r="G24" s="158"/>
      <c r="H24" s="158"/>
      <c r="I24" s="158">
        <f>D24-E24+F24+G24+H24</f>
        <v>3500</v>
      </c>
      <c r="J24" s="107"/>
    </row>
    <row r="25" spans="1:10" ht="25.5" customHeight="1" thickTop="1">
      <c r="A25" s="125"/>
      <c r="B25" s="126"/>
      <c r="C25" s="121" t="s">
        <v>7</v>
      </c>
      <c r="D25" s="119">
        <f>SUM(D21:D24)</f>
        <v>36064.15</v>
      </c>
      <c r="E25" s="119">
        <f>SUM(E21:E24)</f>
        <v>1780</v>
      </c>
      <c r="F25" s="119">
        <f>SUM(F21:F24)</f>
        <v>180</v>
      </c>
      <c r="G25" s="119">
        <f>SUM(G21:G24)</f>
        <v>0</v>
      </c>
      <c r="H25" s="119">
        <f>SUM(H21:H24)</f>
        <v>0</v>
      </c>
      <c r="I25" s="119">
        <f>SUM(I21:I24)</f>
        <v>34464.15</v>
      </c>
      <c r="J25" s="127"/>
    </row>
    <row r="26" spans="1:10" ht="15" customHeight="1">
      <c r="A26" s="218" t="s">
        <v>10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5" customHeight="1">
      <c r="A27" s="218" t="str">
        <f>A2</f>
        <v>ADMINISTRACIÓN 2015-2018</v>
      </c>
      <c r="B27" s="218"/>
      <c r="C27" s="218"/>
      <c r="D27" s="218"/>
      <c r="E27" s="218"/>
      <c r="F27" s="218"/>
      <c r="G27" s="218"/>
      <c r="H27" s="218"/>
      <c r="I27" s="218"/>
      <c r="J27" s="218"/>
    </row>
    <row r="28" spans="1:10" ht="15" customHeight="1">
      <c r="A28" s="218" t="str">
        <f>A3</f>
        <v>Nómina que corresponde a la 1ER (PRIMERA) quincena del mes de MARZO de 2016.</v>
      </c>
      <c r="B28" s="218"/>
      <c r="C28" s="218"/>
      <c r="D28" s="218"/>
      <c r="E28" s="218"/>
      <c r="F28" s="218"/>
      <c r="G28" s="218"/>
      <c r="H28" s="218"/>
      <c r="I28" s="218"/>
      <c r="J28" s="218"/>
    </row>
    <row r="29" spans="1:10" ht="15" customHeight="1">
      <c r="A29" s="219" t="s">
        <v>392</v>
      </c>
      <c r="B29" s="219"/>
      <c r="C29" s="219"/>
      <c r="D29" s="219"/>
      <c r="E29" s="219"/>
      <c r="F29" s="219"/>
      <c r="G29" s="219"/>
      <c r="H29" s="219"/>
      <c r="I29" s="219"/>
      <c r="J29" s="219"/>
    </row>
    <row r="30" spans="1:10" ht="24.75" customHeight="1">
      <c r="A30" s="48" t="s">
        <v>8</v>
      </c>
      <c r="B30" s="48" t="s">
        <v>0</v>
      </c>
      <c r="C30" s="48" t="s">
        <v>1</v>
      </c>
      <c r="D30" s="48" t="s">
        <v>2</v>
      </c>
      <c r="E30" s="48" t="s">
        <v>3</v>
      </c>
      <c r="F30" s="48" t="s">
        <v>4</v>
      </c>
      <c r="G30" s="89" t="s">
        <v>110</v>
      </c>
      <c r="H30" s="208" t="s">
        <v>428</v>
      </c>
      <c r="I30" s="48" t="s">
        <v>5</v>
      </c>
      <c r="J30" s="48" t="s">
        <v>6</v>
      </c>
    </row>
    <row r="31" spans="1:10" ht="50.25" customHeight="1" thickBot="1">
      <c r="A31" s="55">
        <v>113</v>
      </c>
      <c r="B31" s="59" t="s">
        <v>29</v>
      </c>
      <c r="C31" s="79" t="s">
        <v>395</v>
      </c>
      <c r="D31" s="56">
        <v>14452.2</v>
      </c>
      <c r="E31" s="56">
        <v>950</v>
      </c>
      <c r="F31" s="56"/>
      <c r="G31" s="56"/>
      <c r="H31" s="56"/>
      <c r="I31" s="56">
        <f>D31-E31+F31</f>
        <v>13502.2</v>
      </c>
      <c r="J31" s="80"/>
    </row>
    <row r="32" spans="1:10" ht="50.25" customHeight="1" thickBot="1">
      <c r="A32" s="4">
        <v>113</v>
      </c>
      <c r="B32" s="27" t="s">
        <v>30</v>
      </c>
      <c r="C32" s="29" t="s">
        <v>21</v>
      </c>
      <c r="D32" s="35">
        <v>3717</v>
      </c>
      <c r="E32" s="35"/>
      <c r="F32" s="35">
        <v>90</v>
      </c>
      <c r="G32" s="35"/>
      <c r="H32" s="35"/>
      <c r="I32" s="35">
        <f>D32-E32+F32</f>
        <v>3807</v>
      </c>
      <c r="J32" s="8"/>
    </row>
    <row r="33" spans="1:10" ht="56.25" customHeight="1" thickBot="1">
      <c r="A33" s="4">
        <v>113</v>
      </c>
      <c r="B33" s="193" t="s">
        <v>26</v>
      </c>
      <c r="C33" s="94" t="s">
        <v>21</v>
      </c>
      <c r="D33" s="35">
        <v>3717</v>
      </c>
      <c r="E33" s="35"/>
      <c r="F33" s="35">
        <v>90</v>
      </c>
      <c r="G33" s="35"/>
      <c r="H33" s="35"/>
      <c r="I33" s="35">
        <f>D33-E33+F33</f>
        <v>3807</v>
      </c>
      <c r="J33" s="5"/>
    </row>
    <row r="34" spans="1:10" ht="51" customHeight="1" thickBot="1">
      <c r="A34" s="4">
        <v>113</v>
      </c>
      <c r="B34" s="27" t="s">
        <v>343</v>
      </c>
      <c r="C34" s="28" t="s">
        <v>342</v>
      </c>
      <c r="D34" s="35">
        <v>4656.75</v>
      </c>
      <c r="E34" s="35">
        <v>435</v>
      </c>
      <c r="F34" s="50"/>
      <c r="G34" s="50"/>
      <c r="H34" s="50"/>
      <c r="I34" s="35">
        <f>D34-E34+F34</f>
        <v>4221.75</v>
      </c>
      <c r="J34" s="8"/>
    </row>
    <row r="35" spans="1:10" s="9" customFormat="1" ht="51" customHeight="1" thickBot="1">
      <c r="A35" s="12">
        <v>113</v>
      </c>
      <c r="B35" s="88" t="s">
        <v>85</v>
      </c>
      <c r="C35" s="94" t="s">
        <v>86</v>
      </c>
      <c r="D35" s="35">
        <v>8967</v>
      </c>
      <c r="E35" s="35">
        <v>420</v>
      </c>
      <c r="F35" s="50"/>
      <c r="G35" s="50"/>
      <c r="H35" s="50"/>
      <c r="I35" s="35">
        <f>D35-E35+F35</f>
        <v>8547</v>
      </c>
      <c r="J35" s="8"/>
    </row>
    <row r="36" spans="1:10" ht="25.5" customHeight="1" thickTop="1">
      <c r="A36" s="116"/>
      <c r="B36" s="117"/>
      <c r="C36" s="121" t="s">
        <v>7</v>
      </c>
      <c r="D36" s="131">
        <f>SUM(D31:D35)</f>
        <v>35509.95</v>
      </c>
      <c r="E36" s="131">
        <f>SUM(E31:E35)</f>
        <v>1805</v>
      </c>
      <c r="F36" s="131">
        <f>SUM(F31:F35)</f>
        <v>180</v>
      </c>
      <c r="G36" s="131">
        <f>SUM(G31:G35)</f>
        <v>0</v>
      </c>
      <c r="H36" s="131">
        <f>SUM(H31:H35)</f>
        <v>0</v>
      </c>
      <c r="I36" s="131">
        <f>SUM(I31:I35)</f>
        <v>33884.95</v>
      </c>
      <c r="J36" s="124"/>
    </row>
    <row r="37" spans="1:12" ht="15" customHeight="1">
      <c r="A37" s="214" t="s">
        <v>10</v>
      </c>
      <c r="B37" s="214"/>
      <c r="C37" s="214"/>
      <c r="D37" s="214"/>
      <c r="E37" s="214"/>
      <c r="F37" s="214"/>
      <c r="G37" s="214"/>
      <c r="H37" s="214"/>
      <c r="I37" s="214"/>
      <c r="J37" s="214"/>
      <c r="K37" s="19"/>
      <c r="L37" s="19"/>
    </row>
    <row r="38" spans="1:10" ht="15" customHeight="1">
      <c r="A38" s="214" t="s">
        <v>11</v>
      </c>
      <c r="B38" s="214"/>
      <c r="C38" s="214"/>
      <c r="D38" s="214"/>
      <c r="E38" s="214"/>
      <c r="F38" s="214"/>
      <c r="G38" s="214"/>
      <c r="H38" s="214"/>
      <c r="I38" s="214"/>
      <c r="J38" s="214"/>
    </row>
    <row r="39" spans="1:10" ht="15" customHeight="1">
      <c r="A39" s="214" t="str">
        <f>A3</f>
        <v>Nómina que corresponde a la 1ER (PRIMERA) quincena del mes de MARZO de 2016.</v>
      </c>
      <c r="B39" s="214"/>
      <c r="C39" s="214"/>
      <c r="D39" s="214"/>
      <c r="E39" s="214"/>
      <c r="F39" s="214"/>
      <c r="G39" s="214"/>
      <c r="H39" s="214"/>
      <c r="I39" s="214"/>
      <c r="J39" s="214"/>
    </row>
    <row r="40" spans="1:10" ht="15" customHeight="1">
      <c r="A40" s="213" t="s">
        <v>393</v>
      </c>
      <c r="B40" s="213"/>
      <c r="C40" s="213"/>
      <c r="D40" s="213"/>
      <c r="E40" s="213"/>
      <c r="F40" s="213"/>
      <c r="G40" s="213"/>
      <c r="H40" s="213"/>
      <c r="I40" s="213"/>
      <c r="J40" s="213"/>
    </row>
    <row r="41" spans="1:10" ht="24.75" customHeight="1">
      <c r="A41" s="48" t="s">
        <v>8</v>
      </c>
      <c r="B41" s="48" t="s">
        <v>0</v>
      </c>
      <c r="C41" s="48" t="s">
        <v>1</v>
      </c>
      <c r="D41" s="48" t="s">
        <v>2</v>
      </c>
      <c r="E41" s="48" t="s">
        <v>3</v>
      </c>
      <c r="F41" s="48" t="s">
        <v>4</v>
      </c>
      <c r="G41" s="89" t="s">
        <v>110</v>
      </c>
      <c r="H41" s="208" t="s">
        <v>428</v>
      </c>
      <c r="I41" s="48" t="s">
        <v>5</v>
      </c>
      <c r="J41" s="48" t="s">
        <v>6</v>
      </c>
    </row>
    <row r="42" spans="1:10" ht="51" customHeight="1" thickBot="1">
      <c r="A42" s="55">
        <v>113</v>
      </c>
      <c r="B42" s="59" t="s">
        <v>31</v>
      </c>
      <c r="C42" s="60" t="s">
        <v>47</v>
      </c>
      <c r="D42" s="56">
        <v>14572.95</v>
      </c>
      <c r="E42" s="56">
        <v>950</v>
      </c>
      <c r="F42" s="56"/>
      <c r="G42" s="56"/>
      <c r="H42" s="56"/>
      <c r="I42" s="56">
        <f>D42-E42+F42</f>
        <v>13622.95</v>
      </c>
      <c r="J42" s="109"/>
    </row>
    <row r="43" spans="1:10" ht="15" customHeight="1">
      <c r="A43" s="220" t="s">
        <v>292</v>
      </c>
      <c r="B43" s="220"/>
      <c r="C43" s="220"/>
      <c r="D43" s="220"/>
      <c r="E43" s="220"/>
      <c r="F43" s="220"/>
      <c r="G43" s="220"/>
      <c r="H43" s="220"/>
      <c r="I43" s="220"/>
      <c r="J43" s="220"/>
    </row>
    <row r="44" spans="1:10" ht="24.75" customHeight="1">
      <c r="A44" s="48" t="s">
        <v>8</v>
      </c>
      <c r="B44" s="48" t="s">
        <v>0</v>
      </c>
      <c r="C44" s="48" t="s">
        <v>1</v>
      </c>
      <c r="D44" s="48" t="s">
        <v>2</v>
      </c>
      <c r="E44" s="48" t="s">
        <v>3</v>
      </c>
      <c r="F44" s="48" t="s">
        <v>4</v>
      </c>
      <c r="G44" s="89" t="s">
        <v>110</v>
      </c>
      <c r="H44" s="208" t="s">
        <v>428</v>
      </c>
      <c r="I44" s="48" t="s">
        <v>5</v>
      </c>
      <c r="J44" s="48" t="s">
        <v>6</v>
      </c>
    </row>
    <row r="45" spans="1:10" ht="51" customHeight="1" thickBot="1">
      <c r="A45" s="4">
        <v>113</v>
      </c>
      <c r="B45" s="27" t="s">
        <v>32</v>
      </c>
      <c r="C45" s="31" t="s">
        <v>48</v>
      </c>
      <c r="D45" s="32">
        <v>5378.1</v>
      </c>
      <c r="E45" s="32">
        <v>210</v>
      </c>
      <c r="F45" s="32"/>
      <c r="G45" s="32"/>
      <c r="H45" s="32"/>
      <c r="I45" s="32">
        <f>D45-E45+F45</f>
        <v>5168.1</v>
      </c>
      <c r="J45" s="11"/>
    </row>
    <row r="46" spans="1:10" ht="51" customHeight="1" thickBot="1">
      <c r="A46" s="4">
        <v>113</v>
      </c>
      <c r="B46" s="27" t="s">
        <v>33</v>
      </c>
      <c r="C46" s="31" t="s">
        <v>49</v>
      </c>
      <c r="D46" s="32">
        <v>5378.1</v>
      </c>
      <c r="E46" s="32">
        <v>210</v>
      </c>
      <c r="F46" s="32"/>
      <c r="G46" s="32"/>
      <c r="H46" s="32"/>
      <c r="I46" s="32">
        <f>D46-E46+F46</f>
        <v>5168.1</v>
      </c>
      <c r="J46" s="11"/>
    </row>
    <row r="47" spans="1:10" ht="51" customHeight="1" thickBot="1">
      <c r="A47" s="7">
        <v>113</v>
      </c>
      <c r="B47" s="49" t="s">
        <v>34</v>
      </c>
      <c r="C47" s="63" t="s">
        <v>50</v>
      </c>
      <c r="D47" s="53">
        <v>4686.15</v>
      </c>
      <c r="E47" s="53">
        <v>175</v>
      </c>
      <c r="F47" s="53"/>
      <c r="G47" s="53"/>
      <c r="H47" s="53"/>
      <c r="I47" s="32">
        <f>D47-E47+F47</f>
        <v>4511.15</v>
      </c>
      <c r="J47" s="15"/>
    </row>
    <row r="48" spans="1:10" ht="51" customHeight="1" thickBot="1">
      <c r="A48" s="4">
        <v>113</v>
      </c>
      <c r="B48" s="49" t="s">
        <v>35</v>
      </c>
      <c r="C48" s="64" t="s">
        <v>25</v>
      </c>
      <c r="D48" s="53">
        <v>3581.28</v>
      </c>
      <c r="E48" s="53"/>
      <c r="F48" s="53">
        <v>90</v>
      </c>
      <c r="G48" s="53"/>
      <c r="H48" s="53"/>
      <c r="I48" s="32">
        <f>D48-E48+F48</f>
        <v>3671.28</v>
      </c>
      <c r="J48" s="16"/>
    </row>
    <row r="49" spans="1:10" ht="25.5" customHeight="1" thickTop="1">
      <c r="A49" s="116"/>
      <c r="B49" s="117"/>
      <c r="C49" s="130" t="s">
        <v>285</v>
      </c>
      <c r="D49" s="131">
        <f>SUM(D42:D48)</f>
        <v>33596.58</v>
      </c>
      <c r="E49" s="131">
        <f>SUM(E42:E48)</f>
        <v>1545</v>
      </c>
      <c r="F49" s="131">
        <f>SUM(F42:F48)</f>
        <v>90</v>
      </c>
      <c r="G49" s="131">
        <f>SUM(G42:G48)</f>
        <v>0</v>
      </c>
      <c r="H49" s="131">
        <f>SUM(H42:H48)</f>
        <v>0</v>
      </c>
      <c r="I49" s="131">
        <f>SUM(I42:I48)</f>
        <v>32141.58</v>
      </c>
      <c r="J49" s="127"/>
    </row>
    <row r="50" spans="1:10" ht="15.75" customHeight="1">
      <c r="A50" s="215" t="s">
        <v>293</v>
      </c>
      <c r="B50" s="215"/>
      <c r="C50" s="215"/>
      <c r="D50" s="215"/>
      <c r="E50" s="215"/>
      <c r="F50" s="215"/>
      <c r="G50" s="215"/>
      <c r="H50" s="215"/>
      <c r="I50" s="215"/>
      <c r="J50" s="215"/>
    </row>
    <row r="51" spans="1:10" ht="24.75" customHeight="1">
      <c r="A51" s="48" t="s">
        <v>8</v>
      </c>
      <c r="B51" s="48" t="s">
        <v>0</v>
      </c>
      <c r="C51" s="48" t="s">
        <v>1</v>
      </c>
      <c r="D51" s="48" t="s">
        <v>2</v>
      </c>
      <c r="E51" s="48" t="s">
        <v>3</v>
      </c>
      <c r="F51" s="48" t="s">
        <v>4</v>
      </c>
      <c r="G51" s="89" t="s">
        <v>110</v>
      </c>
      <c r="H51" s="208" t="s">
        <v>428</v>
      </c>
      <c r="I51" s="48" t="s">
        <v>5</v>
      </c>
      <c r="J51" s="48" t="s">
        <v>6</v>
      </c>
    </row>
    <row r="52" spans="1:10" ht="51" customHeight="1" thickBot="1">
      <c r="A52" s="7">
        <v>113</v>
      </c>
      <c r="B52" s="49" t="s">
        <v>36</v>
      </c>
      <c r="C52" s="65" t="s">
        <v>51</v>
      </c>
      <c r="D52" s="53">
        <v>3584.7</v>
      </c>
      <c r="E52" s="53"/>
      <c r="F52" s="53">
        <v>90</v>
      </c>
      <c r="G52" s="53"/>
      <c r="H52" s="53"/>
      <c r="I52" s="53">
        <f>D52-E52+F52</f>
        <v>3674.7</v>
      </c>
      <c r="J52" s="17"/>
    </row>
    <row r="53" spans="1:10" ht="51" customHeight="1" thickBot="1">
      <c r="A53" s="4">
        <v>113</v>
      </c>
      <c r="B53" s="27" t="s">
        <v>37</v>
      </c>
      <c r="C53" s="31" t="s">
        <v>52</v>
      </c>
      <c r="D53" s="32">
        <v>3990.03</v>
      </c>
      <c r="E53" s="35"/>
      <c r="F53" s="35">
        <v>90</v>
      </c>
      <c r="G53" s="35"/>
      <c r="H53" s="35"/>
      <c r="I53" s="53">
        <f>D53-E53+F53</f>
        <v>4080.03</v>
      </c>
      <c r="J53" s="11"/>
    </row>
    <row r="54" spans="1:10" ht="51" customHeight="1" thickBot="1">
      <c r="A54" s="4">
        <v>113</v>
      </c>
      <c r="B54" s="27" t="s">
        <v>325</v>
      </c>
      <c r="C54" s="31" t="s">
        <v>25</v>
      </c>
      <c r="D54" s="35">
        <v>3043.95</v>
      </c>
      <c r="E54" s="35"/>
      <c r="F54" s="35">
        <v>256.05</v>
      </c>
      <c r="G54" s="35"/>
      <c r="H54" s="35"/>
      <c r="I54" s="53">
        <f>D54-E54+F54</f>
        <v>3300</v>
      </c>
      <c r="J54" s="11"/>
    </row>
    <row r="55" spans="1:10" ht="51" customHeight="1" thickBot="1">
      <c r="A55" s="4">
        <v>113</v>
      </c>
      <c r="B55" s="27" t="s">
        <v>374</v>
      </c>
      <c r="C55" s="31" t="s">
        <v>52</v>
      </c>
      <c r="D55" s="35">
        <v>2950</v>
      </c>
      <c r="E55" s="35"/>
      <c r="F55" s="35">
        <v>180</v>
      </c>
      <c r="G55" s="158"/>
      <c r="H55" s="35"/>
      <c r="I55" s="53">
        <f>D55-E55+F55</f>
        <v>3130</v>
      </c>
      <c r="J55" s="16"/>
    </row>
    <row r="56" spans="1:10" ht="25.5" customHeight="1" thickBot="1" thickTop="1">
      <c r="A56" s="125"/>
      <c r="B56" s="126"/>
      <c r="C56" s="130" t="s">
        <v>285</v>
      </c>
      <c r="D56" s="166">
        <f>SUM(D52:D55)</f>
        <v>13568.68</v>
      </c>
      <c r="E56" s="166">
        <f>SUM(E52:E55)</f>
        <v>0</v>
      </c>
      <c r="F56" s="166">
        <f>SUM(F52:F55)</f>
        <v>616.05</v>
      </c>
      <c r="G56" s="166">
        <f>SUM(G52:G55)</f>
        <v>0</v>
      </c>
      <c r="H56" s="166">
        <f>SUM(H52:H55)</f>
        <v>0</v>
      </c>
      <c r="I56" s="166">
        <f>SUM(I52:I55)</f>
        <v>14184.73</v>
      </c>
      <c r="J56" s="132"/>
    </row>
    <row r="57" spans="1:10" ht="25.5" customHeight="1" thickTop="1">
      <c r="A57" s="125"/>
      <c r="B57" s="126"/>
      <c r="C57" s="121" t="s">
        <v>7</v>
      </c>
      <c r="D57" s="119">
        <f aca="true" t="shared" si="1" ref="D57:I57">SUM(D49+D56)</f>
        <v>47165.26</v>
      </c>
      <c r="E57" s="119">
        <f t="shared" si="1"/>
        <v>1545</v>
      </c>
      <c r="F57" s="119">
        <f t="shared" si="1"/>
        <v>706.05</v>
      </c>
      <c r="G57" s="119">
        <f t="shared" si="1"/>
        <v>0</v>
      </c>
      <c r="H57" s="119">
        <f t="shared" si="1"/>
        <v>0</v>
      </c>
      <c r="I57" s="119">
        <f t="shared" si="1"/>
        <v>46326.31</v>
      </c>
      <c r="J57" s="132"/>
    </row>
    <row r="58" spans="1:10" ht="15" customHeight="1">
      <c r="A58" s="214" t="s">
        <v>10</v>
      </c>
      <c r="B58" s="214"/>
      <c r="C58" s="214"/>
      <c r="D58" s="214"/>
      <c r="E58" s="214"/>
      <c r="F58" s="214"/>
      <c r="G58" s="214"/>
      <c r="H58" s="214"/>
      <c r="I58" s="214"/>
      <c r="J58" s="214"/>
    </row>
    <row r="59" spans="1:10" ht="15" customHeight="1">
      <c r="A59" s="214" t="s">
        <v>11</v>
      </c>
      <c r="B59" s="214"/>
      <c r="C59" s="214"/>
      <c r="D59" s="214"/>
      <c r="E59" s="214"/>
      <c r="F59" s="214"/>
      <c r="G59" s="214"/>
      <c r="H59" s="214"/>
      <c r="I59" s="214"/>
      <c r="J59" s="214"/>
    </row>
    <row r="60" spans="1:10" ht="15" customHeight="1">
      <c r="A60" s="214" t="str">
        <f>A3</f>
        <v>Nómina que corresponde a la 1ER (PRIMERA) quincena del mes de MARZO de 2016.</v>
      </c>
      <c r="B60" s="214"/>
      <c r="C60" s="214"/>
      <c r="D60" s="214"/>
      <c r="E60" s="214"/>
      <c r="F60" s="214"/>
      <c r="G60" s="214"/>
      <c r="H60" s="214"/>
      <c r="I60" s="214"/>
      <c r="J60" s="214"/>
    </row>
    <row r="61" spans="1:10" ht="15" customHeight="1">
      <c r="A61" s="213" t="s">
        <v>394</v>
      </c>
      <c r="B61" s="213"/>
      <c r="C61" s="213"/>
      <c r="D61" s="213"/>
      <c r="E61" s="213"/>
      <c r="F61" s="213"/>
      <c r="G61" s="213"/>
      <c r="H61" s="213"/>
      <c r="I61" s="213"/>
      <c r="J61" s="213"/>
    </row>
    <row r="62" spans="1:10" ht="24.75" customHeight="1">
      <c r="A62" s="48" t="s">
        <v>8</v>
      </c>
      <c r="B62" s="48" t="s">
        <v>0</v>
      </c>
      <c r="C62" s="48" t="s">
        <v>1</v>
      </c>
      <c r="D62" s="48" t="s">
        <v>2</v>
      </c>
      <c r="E62" s="48" t="s">
        <v>3</v>
      </c>
      <c r="F62" s="48" t="s">
        <v>4</v>
      </c>
      <c r="G62" s="89" t="s">
        <v>110</v>
      </c>
      <c r="H62" s="208" t="s">
        <v>428</v>
      </c>
      <c r="I62" s="48" t="s">
        <v>5</v>
      </c>
      <c r="J62" s="48" t="s">
        <v>6</v>
      </c>
    </row>
    <row r="63" spans="1:10" ht="51" customHeight="1" thickBot="1">
      <c r="A63" s="55">
        <v>113</v>
      </c>
      <c r="B63" s="59" t="s">
        <v>38</v>
      </c>
      <c r="C63" s="60" t="s">
        <v>53</v>
      </c>
      <c r="D63" s="62">
        <v>10824.45</v>
      </c>
      <c r="E63" s="62">
        <v>420</v>
      </c>
      <c r="F63" s="62"/>
      <c r="G63" s="62"/>
      <c r="H63" s="191"/>
      <c r="I63" s="62">
        <f>D63-E63+F63</f>
        <v>10404.45</v>
      </c>
      <c r="J63" s="113"/>
    </row>
    <row r="64" spans="1:10" ht="25.5" customHeight="1" thickTop="1">
      <c r="A64" s="116"/>
      <c r="B64" s="117"/>
      <c r="C64" s="116" t="s">
        <v>7</v>
      </c>
      <c r="D64" s="119">
        <f>SUM(D63)</f>
        <v>10824.45</v>
      </c>
      <c r="E64" s="119">
        <f>SUM(E63)</f>
        <v>420</v>
      </c>
      <c r="F64" s="119">
        <f>SUM(F63)</f>
        <v>0</v>
      </c>
      <c r="G64" s="119">
        <f>SUM(G63)</f>
        <v>0</v>
      </c>
      <c r="H64" s="119">
        <f>SUM(H63)</f>
        <v>0</v>
      </c>
      <c r="I64" s="119">
        <f>SUM(I63)</f>
        <v>10404.45</v>
      </c>
      <c r="J64" s="132"/>
    </row>
    <row r="65" spans="1:10" ht="15" customHeight="1">
      <c r="A65" s="218" t="s">
        <v>10</v>
      </c>
      <c r="B65" s="218"/>
      <c r="C65" s="218"/>
      <c r="D65" s="218"/>
      <c r="E65" s="218"/>
      <c r="F65" s="218"/>
      <c r="G65" s="218"/>
      <c r="H65" s="218"/>
      <c r="I65" s="218"/>
      <c r="J65" s="218"/>
    </row>
    <row r="66" spans="1:10" ht="15" customHeight="1">
      <c r="A66" s="218" t="s">
        <v>11</v>
      </c>
      <c r="B66" s="218"/>
      <c r="C66" s="218"/>
      <c r="D66" s="218"/>
      <c r="E66" s="218"/>
      <c r="F66" s="218"/>
      <c r="G66" s="218"/>
      <c r="H66" s="218"/>
      <c r="I66" s="218"/>
      <c r="J66" s="218"/>
    </row>
    <row r="67" spans="1:10" ht="15" customHeight="1">
      <c r="A67" s="218" t="str">
        <f>A3</f>
        <v>Nómina que corresponde a la 1ER (PRIMERA) quincena del mes de MARZO de 2016.</v>
      </c>
      <c r="B67" s="218"/>
      <c r="C67" s="218"/>
      <c r="D67" s="218"/>
      <c r="E67" s="218"/>
      <c r="F67" s="218"/>
      <c r="G67" s="218"/>
      <c r="H67" s="218"/>
      <c r="I67" s="218"/>
      <c r="J67" s="218"/>
    </row>
    <row r="68" spans="1:10" ht="15" customHeight="1">
      <c r="A68" s="213" t="s">
        <v>396</v>
      </c>
      <c r="B68" s="213"/>
      <c r="C68" s="213"/>
      <c r="D68" s="213"/>
      <c r="E68" s="213"/>
      <c r="F68" s="213"/>
      <c r="G68" s="213"/>
      <c r="H68" s="213"/>
      <c r="I68" s="213"/>
      <c r="J68" s="213"/>
    </row>
    <row r="69" spans="1:10" ht="24.75" customHeight="1">
      <c r="A69" s="46" t="str">
        <f>A5</f>
        <v>O.G</v>
      </c>
      <c r="B69" s="47" t="str">
        <f>B5</f>
        <v>NOMBRE</v>
      </c>
      <c r="C69" s="46" t="str">
        <f>C5</f>
        <v>PUESTO</v>
      </c>
      <c r="D69" s="46" t="str">
        <f>D5</f>
        <v>SUELDO</v>
      </c>
      <c r="E69" s="46" t="str">
        <f>E5</f>
        <v>RETENCION</v>
      </c>
      <c r="F69" s="46" t="str">
        <f>F5</f>
        <v>S.E.</v>
      </c>
      <c r="G69" s="89" t="s">
        <v>110</v>
      </c>
      <c r="H69" s="208" t="s">
        <v>428</v>
      </c>
      <c r="I69" s="46" t="str">
        <f>I5</f>
        <v>SUELDO NETO</v>
      </c>
      <c r="J69" s="46" t="str">
        <f>J5</f>
        <v>FIRMA</v>
      </c>
    </row>
    <row r="70" spans="1:10" ht="50.25" customHeight="1" thickBot="1">
      <c r="A70" s="55">
        <v>113</v>
      </c>
      <c r="B70" s="61" t="s">
        <v>24</v>
      </c>
      <c r="C70" s="205" t="s">
        <v>421</v>
      </c>
      <c r="D70" s="56">
        <v>7791</v>
      </c>
      <c r="E70" s="56">
        <v>420</v>
      </c>
      <c r="F70" s="56"/>
      <c r="G70" s="56"/>
      <c r="H70" s="56"/>
      <c r="I70" s="56">
        <f>D70-E70+F70</f>
        <v>7371</v>
      </c>
      <c r="J70" s="80"/>
    </row>
    <row r="71" spans="1:10" ht="50.25" customHeight="1" thickBot="1">
      <c r="A71" s="4">
        <v>113</v>
      </c>
      <c r="B71" s="39" t="s">
        <v>27</v>
      </c>
      <c r="C71" s="29" t="s">
        <v>21</v>
      </c>
      <c r="D71" s="40">
        <v>3121</v>
      </c>
      <c r="E71" s="40"/>
      <c r="F71" s="40">
        <v>129</v>
      </c>
      <c r="G71" s="40"/>
      <c r="H71" s="40"/>
      <c r="I71" s="40">
        <v>3250</v>
      </c>
      <c r="J71" s="5"/>
    </row>
    <row r="72" spans="1:10" ht="25.5" customHeight="1" thickTop="1">
      <c r="A72" s="125"/>
      <c r="B72" s="128"/>
      <c r="C72" s="121" t="s">
        <v>7</v>
      </c>
      <c r="D72" s="131">
        <f>SUM(D70:D71)</f>
        <v>10912</v>
      </c>
      <c r="E72" s="131">
        <f>SUM(E70:E71)</f>
        <v>420</v>
      </c>
      <c r="F72" s="131">
        <f>SUM(F70:F71)</f>
        <v>129</v>
      </c>
      <c r="G72" s="131">
        <f>SUM(G70:G71)</f>
        <v>0</v>
      </c>
      <c r="H72" s="131">
        <f>SUM(H70:H71)</f>
        <v>0</v>
      </c>
      <c r="I72" s="131">
        <f>SUM(I70:I71)</f>
        <v>10621</v>
      </c>
      <c r="J72" s="124"/>
    </row>
    <row r="73" spans="1:10" ht="15" customHeight="1">
      <c r="A73" s="214" t="s">
        <v>10</v>
      </c>
      <c r="B73" s="214"/>
      <c r="C73" s="214"/>
      <c r="D73" s="214"/>
      <c r="E73" s="214"/>
      <c r="F73" s="214"/>
      <c r="G73" s="214"/>
      <c r="H73" s="214"/>
      <c r="I73" s="214"/>
      <c r="J73" s="214"/>
    </row>
    <row r="74" spans="1:10" ht="15" customHeight="1">
      <c r="A74" s="214" t="s">
        <v>11</v>
      </c>
      <c r="B74" s="214"/>
      <c r="C74" s="214"/>
      <c r="D74" s="214"/>
      <c r="E74" s="214"/>
      <c r="F74" s="214"/>
      <c r="G74" s="214"/>
      <c r="H74" s="214"/>
      <c r="I74" s="214"/>
      <c r="J74" s="214"/>
    </row>
    <row r="75" spans="1:10" ht="15" customHeight="1">
      <c r="A75" s="214" t="str">
        <f>A3</f>
        <v>Nómina que corresponde a la 1ER (PRIMERA) quincena del mes de MARZO de 2016.</v>
      </c>
      <c r="B75" s="214"/>
      <c r="C75" s="214"/>
      <c r="D75" s="214"/>
      <c r="E75" s="214"/>
      <c r="F75" s="214"/>
      <c r="G75" s="214"/>
      <c r="H75" s="214"/>
      <c r="I75" s="214"/>
      <c r="J75" s="214"/>
    </row>
    <row r="76" spans="1:10" ht="15" customHeight="1">
      <c r="A76" s="213" t="s">
        <v>397</v>
      </c>
      <c r="B76" s="213"/>
      <c r="C76" s="213"/>
      <c r="D76" s="213"/>
      <c r="E76" s="213"/>
      <c r="F76" s="213"/>
      <c r="G76" s="213"/>
      <c r="H76" s="213"/>
      <c r="I76" s="213"/>
      <c r="J76" s="213"/>
    </row>
    <row r="77" spans="1:10" ht="24.75" customHeight="1">
      <c r="A77" s="200" t="s">
        <v>8</v>
      </c>
      <c r="B77" s="200" t="s">
        <v>0</v>
      </c>
      <c r="C77" s="200" t="s">
        <v>1</v>
      </c>
      <c r="D77" s="200" t="s">
        <v>2</v>
      </c>
      <c r="E77" s="200" t="s">
        <v>3</v>
      </c>
      <c r="F77" s="200" t="s">
        <v>4</v>
      </c>
      <c r="G77" s="89" t="s">
        <v>110</v>
      </c>
      <c r="H77" s="208" t="s">
        <v>428</v>
      </c>
      <c r="I77" s="200" t="s">
        <v>5</v>
      </c>
      <c r="J77" s="200" t="s">
        <v>6</v>
      </c>
    </row>
    <row r="78" spans="1:10" ht="51" customHeight="1" thickBot="1">
      <c r="A78" s="4">
        <v>113</v>
      </c>
      <c r="B78" s="27" t="s">
        <v>379</v>
      </c>
      <c r="C78" s="31" t="s">
        <v>25</v>
      </c>
      <c r="D78" s="35">
        <v>3900</v>
      </c>
      <c r="E78" s="35"/>
      <c r="F78" s="35">
        <v>95</v>
      </c>
      <c r="G78" s="35"/>
      <c r="H78" s="35"/>
      <c r="I78" s="35">
        <v>3995</v>
      </c>
      <c r="J78" s="10"/>
    </row>
    <row r="79" spans="1:10" ht="25.5" customHeight="1" thickTop="1">
      <c r="A79" s="125"/>
      <c r="B79" s="126"/>
      <c r="C79" s="121" t="s">
        <v>7</v>
      </c>
      <c r="D79" s="131">
        <f>SUM(D78)</f>
        <v>3900</v>
      </c>
      <c r="E79" s="131">
        <f>SUM(E78)</f>
        <v>0</v>
      </c>
      <c r="F79" s="131">
        <f>SUM(F78)</f>
        <v>95</v>
      </c>
      <c r="G79" s="131">
        <f>SUM(G78)</f>
        <v>0</v>
      </c>
      <c r="H79" s="131">
        <f>SUM(H78)</f>
        <v>0</v>
      </c>
      <c r="I79" s="131">
        <f>SUM(I78)</f>
        <v>3995</v>
      </c>
      <c r="J79" s="133"/>
    </row>
    <row r="80" spans="1:10" ht="15" customHeight="1">
      <c r="A80" s="214" t="s">
        <v>10</v>
      </c>
      <c r="B80" s="214"/>
      <c r="C80" s="214"/>
      <c r="D80" s="214"/>
      <c r="E80" s="214"/>
      <c r="F80" s="214"/>
      <c r="G80" s="214"/>
      <c r="H80" s="214"/>
      <c r="I80" s="214"/>
      <c r="J80" s="214"/>
    </row>
    <row r="81" spans="1:10" ht="15" customHeight="1">
      <c r="A81" s="214" t="s">
        <v>11</v>
      </c>
      <c r="B81" s="214"/>
      <c r="C81" s="214"/>
      <c r="D81" s="214"/>
      <c r="E81" s="214"/>
      <c r="F81" s="214"/>
      <c r="G81" s="214"/>
      <c r="H81" s="214"/>
      <c r="I81" s="214"/>
      <c r="J81" s="214"/>
    </row>
    <row r="82" spans="1:10" ht="15" customHeight="1">
      <c r="A82" s="214" t="str">
        <f>A3</f>
        <v>Nómina que corresponde a la 1ER (PRIMERA) quincena del mes de MARZO de 2016.</v>
      </c>
      <c r="B82" s="214"/>
      <c r="C82" s="214"/>
      <c r="D82" s="214"/>
      <c r="E82" s="214"/>
      <c r="F82" s="214"/>
      <c r="G82" s="214"/>
      <c r="H82" s="214"/>
      <c r="I82" s="214"/>
      <c r="J82" s="214"/>
    </row>
    <row r="83" spans="1:10" ht="15" customHeight="1">
      <c r="A83" s="213" t="s">
        <v>398</v>
      </c>
      <c r="B83" s="213"/>
      <c r="C83" s="213"/>
      <c r="D83" s="213"/>
      <c r="E83" s="213"/>
      <c r="F83" s="213"/>
      <c r="G83" s="213"/>
      <c r="H83" s="213"/>
      <c r="I83" s="213"/>
      <c r="J83" s="213"/>
    </row>
    <row r="84" spans="1:10" ht="24.75" customHeight="1">
      <c r="A84" s="48" t="s">
        <v>8</v>
      </c>
      <c r="B84" s="48" t="s">
        <v>0</v>
      </c>
      <c r="C84" s="48" t="s">
        <v>1</v>
      </c>
      <c r="D84" s="48" t="s">
        <v>2</v>
      </c>
      <c r="E84" s="48" t="s">
        <v>3</v>
      </c>
      <c r="F84" s="48" t="s">
        <v>4</v>
      </c>
      <c r="G84" s="89" t="s">
        <v>110</v>
      </c>
      <c r="H84" s="208" t="s">
        <v>428</v>
      </c>
      <c r="I84" s="48" t="s">
        <v>5</v>
      </c>
      <c r="J84" s="48" t="s">
        <v>6</v>
      </c>
    </row>
    <row r="85" spans="1:10" ht="51" customHeight="1" thickBot="1">
      <c r="A85" s="55">
        <v>113</v>
      </c>
      <c r="B85" s="58" t="s">
        <v>39</v>
      </c>
      <c r="C85" s="60" t="s">
        <v>54</v>
      </c>
      <c r="D85" s="56">
        <v>7791</v>
      </c>
      <c r="E85" s="56">
        <v>420</v>
      </c>
      <c r="F85" s="56"/>
      <c r="G85" s="56"/>
      <c r="H85" s="56"/>
      <c r="I85" s="56">
        <f>D85-E85+F85+H85</f>
        <v>7371</v>
      </c>
      <c r="J85" s="57"/>
    </row>
    <row r="86" spans="1:10" ht="51" customHeight="1" thickBot="1">
      <c r="A86" s="4">
        <v>113</v>
      </c>
      <c r="B86" s="27" t="s">
        <v>40</v>
      </c>
      <c r="C86" s="65" t="s">
        <v>51</v>
      </c>
      <c r="D86" s="32">
        <v>3717</v>
      </c>
      <c r="E86" s="32"/>
      <c r="F86" s="32">
        <v>90</v>
      </c>
      <c r="G86" s="32"/>
      <c r="H86" s="32"/>
      <c r="I86" s="56">
        <f aca="true" t="shared" si="2" ref="I86:I91">D86-E86+F86+H86</f>
        <v>3807</v>
      </c>
      <c r="J86" s="51"/>
    </row>
    <row r="87" spans="1:10" ht="51" customHeight="1" thickBot="1">
      <c r="A87" s="4">
        <v>113</v>
      </c>
      <c r="B87" s="27" t="s">
        <v>41</v>
      </c>
      <c r="C87" s="65" t="s">
        <v>51</v>
      </c>
      <c r="D87" s="32">
        <v>4969.65</v>
      </c>
      <c r="E87" s="32">
        <v>175</v>
      </c>
      <c r="F87" s="32"/>
      <c r="G87" s="32"/>
      <c r="H87" s="32"/>
      <c r="I87" s="56">
        <f t="shared" si="2"/>
        <v>4794.65</v>
      </c>
      <c r="J87" s="52"/>
    </row>
    <row r="88" spans="1:10" ht="51" customHeight="1" thickBot="1">
      <c r="A88" s="4">
        <v>113</v>
      </c>
      <c r="B88" s="27" t="s">
        <v>42</v>
      </c>
      <c r="C88" s="65" t="s">
        <v>51</v>
      </c>
      <c r="D88" s="32">
        <v>3468.15</v>
      </c>
      <c r="E88" s="32"/>
      <c r="F88" s="32">
        <v>90</v>
      </c>
      <c r="G88" s="32"/>
      <c r="H88" s="32"/>
      <c r="I88" s="56">
        <f t="shared" si="2"/>
        <v>3558.15</v>
      </c>
      <c r="J88" s="22"/>
    </row>
    <row r="89" spans="1:10" ht="51" customHeight="1" thickBot="1">
      <c r="A89" s="4">
        <v>113</v>
      </c>
      <c r="B89" s="27" t="s">
        <v>43</v>
      </c>
      <c r="C89" s="65" t="s">
        <v>51</v>
      </c>
      <c r="D89" s="32">
        <v>3468.15</v>
      </c>
      <c r="E89" s="35"/>
      <c r="F89" s="32">
        <v>90</v>
      </c>
      <c r="G89" s="32"/>
      <c r="H89" s="32"/>
      <c r="I89" s="56">
        <f t="shared" si="2"/>
        <v>3558.15</v>
      </c>
      <c r="J89" s="22"/>
    </row>
    <row r="90" spans="1:10" ht="51" customHeight="1" thickBot="1">
      <c r="A90" s="4">
        <v>113</v>
      </c>
      <c r="B90" s="27" t="s">
        <v>44</v>
      </c>
      <c r="C90" s="65" t="s">
        <v>51</v>
      </c>
      <c r="D90" s="35">
        <v>3717</v>
      </c>
      <c r="E90" s="35"/>
      <c r="F90" s="35">
        <v>90</v>
      </c>
      <c r="G90" s="35"/>
      <c r="H90" s="35"/>
      <c r="I90" s="56">
        <f t="shared" si="2"/>
        <v>3807</v>
      </c>
      <c r="J90" s="42"/>
    </row>
    <row r="91" spans="1:10" ht="51" customHeight="1" thickBot="1">
      <c r="A91" s="4">
        <v>122</v>
      </c>
      <c r="B91" s="27" t="s">
        <v>240</v>
      </c>
      <c r="C91" s="65" t="s">
        <v>51</v>
      </c>
      <c r="D91" s="33">
        <v>3388.35</v>
      </c>
      <c r="E91" s="33"/>
      <c r="F91" s="33">
        <v>90</v>
      </c>
      <c r="G91" s="33"/>
      <c r="H91" s="158"/>
      <c r="I91" s="56">
        <f t="shared" si="2"/>
        <v>3478.35</v>
      </c>
      <c r="J91" s="42"/>
    </row>
    <row r="92" spans="1:10" ht="25.5" customHeight="1" thickTop="1">
      <c r="A92" s="125"/>
      <c r="B92" s="126"/>
      <c r="C92" s="121" t="s">
        <v>7</v>
      </c>
      <c r="D92" s="119">
        <f aca="true" t="shared" si="3" ref="D92:I92">SUM(D85:D91)</f>
        <v>30519.300000000003</v>
      </c>
      <c r="E92" s="119">
        <f t="shared" si="3"/>
        <v>595</v>
      </c>
      <c r="F92" s="119">
        <f t="shared" si="3"/>
        <v>450</v>
      </c>
      <c r="G92" s="119">
        <f t="shared" si="3"/>
        <v>0</v>
      </c>
      <c r="H92" s="119">
        <f t="shared" si="3"/>
        <v>0</v>
      </c>
      <c r="I92" s="119">
        <f t="shared" si="3"/>
        <v>30374.3</v>
      </c>
      <c r="J92" s="133"/>
    </row>
    <row r="93" spans="1:10" ht="15" customHeight="1">
      <c r="A93" s="214" t="s">
        <v>10</v>
      </c>
      <c r="B93" s="214"/>
      <c r="C93" s="214"/>
      <c r="D93" s="214"/>
      <c r="E93" s="214"/>
      <c r="F93" s="214"/>
      <c r="G93" s="214"/>
      <c r="H93" s="214"/>
      <c r="I93" s="214"/>
      <c r="J93" s="214"/>
    </row>
    <row r="94" spans="1:10" ht="15" customHeight="1">
      <c r="A94" s="214" t="s">
        <v>11</v>
      </c>
      <c r="B94" s="214"/>
      <c r="C94" s="214"/>
      <c r="D94" s="214"/>
      <c r="E94" s="214"/>
      <c r="F94" s="214"/>
      <c r="G94" s="214"/>
      <c r="H94" s="214"/>
      <c r="I94" s="214"/>
      <c r="J94" s="214"/>
    </row>
    <row r="95" spans="1:10" ht="15" customHeight="1">
      <c r="A95" s="214" t="str">
        <f>A3</f>
        <v>Nómina que corresponde a la 1ER (PRIMERA) quincena del mes de MARZO de 2016.</v>
      </c>
      <c r="B95" s="214"/>
      <c r="C95" s="214"/>
      <c r="D95" s="214"/>
      <c r="E95" s="214"/>
      <c r="F95" s="214"/>
      <c r="G95" s="214"/>
      <c r="H95" s="214"/>
      <c r="I95" s="214"/>
      <c r="J95" s="214"/>
    </row>
    <row r="96" spans="1:10" ht="15" customHeight="1">
      <c r="A96" s="213" t="s">
        <v>399</v>
      </c>
      <c r="B96" s="213"/>
      <c r="C96" s="213"/>
      <c r="D96" s="213"/>
      <c r="E96" s="213"/>
      <c r="F96" s="213"/>
      <c r="G96" s="213"/>
      <c r="H96" s="213"/>
      <c r="I96" s="213"/>
      <c r="J96" s="213"/>
    </row>
    <row r="97" spans="1:10" ht="24.75" customHeight="1">
      <c r="A97" s="48" t="s">
        <v>8</v>
      </c>
      <c r="B97" s="48" t="s">
        <v>0</v>
      </c>
      <c r="C97" s="48" t="s">
        <v>1</v>
      </c>
      <c r="D97" s="48" t="s">
        <v>2</v>
      </c>
      <c r="E97" s="48" t="s">
        <v>3</v>
      </c>
      <c r="F97" s="48" t="s">
        <v>4</v>
      </c>
      <c r="G97" s="89" t="s">
        <v>110</v>
      </c>
      <c r="H97" s="208" t="s">
        <v>428</v>
      </c>
      <c r="I97" s="48" t="s">
        <v>5</v>
      </c>
      <c r="J97" s="48" t="s">
        <v>6</v>
      </c>
    </row>
    <row r="98" spans="1:10" ht="51" customHeight="1" thickBot="1">
      <c r="A98" s="55">
        <v>113</v>
      </c>
      <c r="B98" s="68" t="s">
        <v>45</v>
      </c>
      <c r="C98" s="60" t="s">
        <v>54</v>
      </c>
      <c r="D98" s="56">
        <v>5691</v>
      </c>
      <c r="E98" s="56">
        <v>420</v>
      </c>
      <c r="F98" s="56"/>
      <c r="G98" s="56"/>
      <c r="H98" s="56"/>
      <c r="I98" s="56">
        <f>D98-E98+F98</f>
        <v>5271</v>
      </c>
      <c r="J98" s="67"/>
    </row>
    <row r="99" spans="1:10" ht="51" customHeight="1" thickBot="1">
      <c r="A99" s="4">
        <v>113</v>
      </c>
      <c r="B99" s="37" t="s">
        <v>55</v>
      </c>
      <c r="C99" s="29" t="s">
        <v>25</v>
      </c>
      <c r="D99" s="35">
        <v>4656.75</v>
      </c>
      <c r="E99" s="35">
        <v>435</v>
      </c>
      <c r="F99" s="35"/>
      <c r="G99" s="35"/>
      <c r="H99" s="35"/>
      <c r="I99" s="35">
        <f>D99-E99+F99</f>
        <v>4221.75</v>
      </c>
      <c r="J99" s="42"/>
    </row>
    <row r="100" spans="1:10" ht="51" customHeight="1" thickBot="1">
      <c r="A100" s="4">
        <v>113</v>
      </c>
      <c r="B100" s="27" t="s">
        <v>318</v>
      </c>
      <c r="C100" s="28" t="s">
        <v>77</v>
      </c>
      <c r="D100" s="35">
        <v>2778.3</v>
      </c>
      <c r="E100" s="35"/>
      <c r="F100" s="35">
        <v>154</v>
      </c>
      <c r="G100" s="35"/>
      <c r="H100" s="35"/>
      <c r="I100" s="35">
        <f>D100-E100+F100</f>
        <v>2932.3</v>
      </c>
      <c r="J100" s="42"/>
    </row>
    <row r="101" spans="1:10" ht="51" customHeight="1" thickBot="1">
      <c r="A101" s="4">
        <v>113</v>
      </c>
      <c r="B101" s="27" t="s">
        <v>317</v>
      </c>
      <c r="C101" s="28" t="s">
        <v>77</v>
      </c>
      <c r="D101" s="35">
        <v>2778.3</v>
      </c>
      <c r="E101" s="35"/>
      <c r="F101" s="35">
        <v>154</v>
      </c>
      <c r="G101" s="35"/>
      <c r="H101" s="35"/>
      <c r="I101" s="35">
        <f>D101-E101+F101</f>
        <v>2932.3</v>
      </c>
      <c r="J101" s="42"/>
    </row>
    <row r="102" spans="1:10" ht="25.5" customHeight="1" thickTop="1">
      <c r="A102" s="125"/>
      <c r="B102" s="126"/>
      <c r="C102" s="121" t="s">
        <v>7</v>
      </c>
      <c r="D102" s="131">
        <f>SUM(D98:D101)</f>
        <v>15904.349999999999</v>
      </c>
      <c r="E102" s="131">
        <f>SUM(E98:E101)</f>
        <v>855</v>
      </c>
      <c r="F102" s="131">
        <f>SUM(F98:F101)</f>
        <v>308</v>
      </c>
      <c r="G102" s="131">
        <f>SUM(G98:G101)</f>
        <v>0</v>
      </c>
      <c r="H102" s="131">
        <f>SUM(H98:H101)</f>
        <v>0</v>
      </c>
      <c r="I102" s="131">
        <f>SUM(I98:I101)</f>
        <v>15357.349999999999</v>
      </c>
      <c r="J102" s="133"/>
    </row>
    <row r="103" spans="1:10" ht="15" customHeight="1">
      <c r="A103" s="214" t="s">
        <v>10</v>
      </c>
      <c r="B103" s="214"/>
      <c r="C103" s="214"/>
      <c r="D103" s="214"/>
      <c r="E103" s="214"/>
      <c r="F103" s="214"/>
      <c r="G103" s="214"/>
      <c r="H103" s="214"/>
      <c r="I103" s="214"/>
      <c r="J103" s="214"/>
    </row>
    <row r="104" spans="1:10" ht="15" customHeight="1">
      <c r="A104" s="214" t="s">
        <v>11</v>
      </c>
      <c r="B104" s="214"/>
      <c r="C104" s="214"/>
      <c r="D104" s="214"/>
      <c r="E104" s="214"/>
      <c r="F104" s="214"/>
      <c r="G104" s="214"/>
      <c r="H104" s="214"/>
      <c r="I104" s="214"/>
      <c r="J104" s="214"/>
    </row>
    <row r="105" spans="1:10" ht="15" customHeight="1">
      <c r="A105" s="214" t="str">
        <f>A3</f>
        <v>Nómina que corresponde a la 1ER (PRIMERA) quincena del mes de MARZO de 2016.</v>
      </c>
      <c r="B105" s="214"/>
      <c r="C105" s="214"/>
      <c r="D105" s="214"/>
      <c r="E105" s="214"/>
      <c r="F105" s="214"/>
      <c r="G105" s="214"/>
      <c r="H105" s="214"/>
      <c r="I105" s="214"/>
      <c r="J105" s="214"/>
    </row>
    <row r="106" spans="1:10" ht="15" customHeight="1">
      <c r="A106" s="213" t="s">
        <v>400</v>
      </c>
      <c r="B106" s="213"/>
      <c r="C106" s="213"/>
      <c r="D106" s="213"/>
      <c r="E106" s="213"/>
      <c r="F106" s="213"/>
      <c r="G106" s="213"/>
      <c r="H106" s="213"/>
      <c r="I106" s="213"/>
      <c r="J106" s="213"/>
    </row>
    <row r="107" spans="1:10" ht="24.75" customHeight="1">
      <c r="A107" s="48" t="s">
        <v>8</v>
      </c>
      <c r="B107" s="48" t="s">
        <v>0</v>
      </c>
      <c r="C107" s="48" t="s">
        <v>1</v>
      </c>
      <c r="D107" s="48" t="s">
        <v>2</v>
      </c>
      <c r="E107" s="48" t="s">
        <v>3</v>
      </c>
      <c r="F107" s="48" t="s">
        <v>4</v>
      </c>
      <c r="G107" s="89" t="s">
        <v>110</v>
      </c>
      <c r="H107" s="208" t="s">
        <v>428</v>
      </c>
      <c r="I107" s="48" t="s">
        <v>5</v>
      </c>
      <c r="J107" s="48" t="s">
        <v>6</v>
      </c>
    </row>
    <row r="108" spans="1:10" ht="51" customHeight="1" thickBot="1">
      <c r="A108" s="66"/>
      <c r="B108" s="72" t="s">
        <v>56</v>
      </c>
      <c r="C108" s="60" t="s">
        <v>54</v>
      </c>
      <c r="D108" s="56">
        <v>7791</v>
      </c>
      <c r="E108" s="56">
        <v>420</v>
      </c>
      <c r="F108" s="56"/>
      <c r="G108" s="56"/>
      <c r="H108" s="56"/>
      <c r="I108" s="56">
        <f aca="true" t="shared" si="4" ref="I108:I113">D108-E108+F108</f>
        <v>7371</v>
      </c>
      <c r="J108" s="67"/>
    </row>
    <row r="109" spans="1:10" ht="51" customHeight="1" thickBot="1">
      <c r="A109" s="4">
        <v>113</v>
      </c>
      <c r="B109" s="27" t="s">
        <v>57</v>
      </c>
      <c r="C109" s="29" t="s">
        <v>25</v>
      </c>
      <c r="D109" s="35">
        <v>3481.8</v>
      </c>
      <c r="E109" s="32"/>
      <c r="F109" s="32">
        <v>684</v>
      </c>
      <c r="G109" s="32"/>
      <c r="H109" s="32"/>
      <c r="I109" s="32">
        <f t="shared" si="4"/>
        <v>4165.8</v>
      </c>
      <c r="J109" s="42"/>
    </row>
    <row r="110" spans="1:10" ht="51" customHeight="1" thickBot="1">
      <c r="A110" s="4">
        <v>113</v>
      </c>
      <c r="B110" s="27" t="s">
        <v>59</v>
      </c>
      <c r="C110" s="29" t="s">
        <v>61</v>
      </c>
      <c r="D110" s="35">
        <v>2472.75</v>
      </c>
      <c r="E110" s="35"/>
      <c r="F110" s="35">
        <v>142</v>
      </c>
      <c r="G110" s="35"/>
      <c r="H110" s="35"/>
      <c r="I110" s="32">
        <f t="shared" si="4"/>
        <v>2614.75</v>
      </c>
      <c r="J110" s="42"/>
    </row>
    <row r="111" spans="1:10" ht="51" customHeight="1" thickBot="1">
      <c r="A111" s="4">
        <v>113</v>
      </c>
      <c r="B111" s="27" t="s">
        <v>60</v>
      </c>
      <c r="C111" s="28" t="s">
        <v>51</v>
      </c>
      <c r="D111" s="35">
        <v>3481.8</v>
      </c>
      <c r="E111" s="35"/>
      <c r="F111" s="35">
        <v>90</v>
      </c>
      <c r="G111" s="35"/>
      <c r="H111" s="35"/>
      <c r="I111" s="32">
        <f t="shared" si="4"/>
        <v>3571.8</v>
      </c>
      <c r="J111" s="42"/>
    </row>
    <row r="112" spans="1:10" s="4" customFormat="1" ht="51" customHeight="1" thickBot="1">
      <c r="A112" s="4">
        <v>113</v>
      </c>
      <c r="B112" s="27" t="s">
        <v>321</v>
      </c>
      <c r="C112" s="28" t="s">
        <v>51</v>
      </c>
      <c r="D112" s="32">
        <v>3043.95</v>
      </c>
      <c r="E112" s="32"/>
      <c r="F112" s="32">
        <v>111</v>
      </c>
      <c r="G112" s="32"/>
      <c r="H112" s="32"/>
      <c r="I112" s="32">
        <f t="shared" si="4"/>
        <v>3154.95</v>
      </c>
      <c r="J112" s="164"/>
    </row>
    <row r="113" spans="1:10" ht="51" customHeight="1" thickBot="1">
      <c r="A113" s="4">
        <v>122</v>
      </c>
      <c r="B113" s="27" t="s">
        <v>242</v>
      </c>
      <c r="C113" s="28" t="s">
        <v>241</v>
      </c>
      <c r="D113" s="33">
        <v>1550.85</v>
      </c>
      <c r="E113" s="33"/>
      <c r="F113" s="33">
        <v>167</v>
      </c>
      <c r="G113" s="33"/>
      <c r="H113" s="158"/>
      <c r="I113" s="33">
        <f t="shared" si="4"/>
        <v>1717.85</v>
      </c>
      <c r="J113" s="42"/>
    </row>
    <row r="114" spans="1:10" ht="25.5" customHeight="1" thickTop="1">
      <c r="A114" s="125"/>
      <c r="B114" s="126"/>
      <c r="C114" s="121" t="s">
        <v>7</v>
      </c>
      <c r="D114" s="119">
        <f aca="true" t="shared" si="5" ref="D114:I114">SUM(D108:D113)</f>
        <v>21822.149999999998</v>
      </c>
      <c r="E114" s="119">
        <f t="shared" si="5"/>
        <v>420</v>
      </c>
      <c r="F114" s="119">
        <f t="shared" si="5"/>
        <v>1194</v>
      </c>
      <c r="G114" s="119">
        <f t="shared" si="5"/>
        <v>0</v>
      </c>
      <c r="H114" s="119">
        <f t="shared" si="5"/>
        <v>0</v>
      </c>
      <c r="I114" s="119">
        <f t="shared" si="5"/>
        <v>22596.149999999998</v>
      </c>
      <c r="J114" s="133"/>
    </row>
    <row r="115" spans="1:10" ht="15" customHeight="1">
      <c r="A115" s="214" t="s">
        <v>10</v>
      </c>
      <c r="B115" s="214"/>
      <c r="C115" s="214"/>
      <c r="D115" s="214"/>
      <c r="E115" s="214"/>
      <c r="F115" s="214"/>
      <c r="G115" s="214"/>
      <c r="H115" s="214"/>
      <c r="I115" s="214"/>
      <c r="J115" s="214"/>
    </row>
    <row r="116" spans="1:10" ht="15" customHeight="1">
      <c r="A116" s="214" t="s">
        <v>11</v>
      </c>
      <c r="B116" s="214"/>
      <c r="C116" s="214"/>
      <c r="D116" s="214"/>
      <c r="E116" s="214"/>
      <c r="F116" s="214"/>
      <c r="G116" s="214"/>
      <c r="H116" s="214"/>
      <c r="I116" s="214"/>
      <c r="J116" s="214"/>
    </row>
    <row r="117" spans="1:10" ht="15" customHeight="1">
      <c r="A117" s="214" t="str">
        <f>A3</f>
        <v>Nómina que corresponde a la 1ER (PRIMERA) quincena del mes de MARZO de 2016.</v>
      </c>
      <c r="B117" s="214"/>
      <c r="C117" s="214"/>
      <c r="D117" s="214"/>
      <c r="E117" s="214"/>
      <c r="F117" s="214"/>
      <c r="G117" s="214"/>
      <c r="H117" s="214"/>
      <c r="I117" s="214"/>
      <c r="J117" s="214"/>
    </row>
    <row r="118" spans="1:10" ht="15" customHeight="1">
      <c r="A118" s="213" t="s">
        <v>401</v>
      </c>
      <c r="B118" s="213"/>
      <c r="C118" s="213"/>
      <c r="D118" s="213"/>
      <c r="E118" s="213"/>
      <c r="F118" s="213"/>
      <c r="G118" s="213"/>
      <c r="H118" s="213"/>
      <c r="I118" s="213"/>
      <c r="J118" s="213"/>
    </row>
    <row r="119" spans="1:10" ht="24.75" customHeight="1">
      <c r="A119" s="48" t="s">
        <v>8</v>
      </c>
      <c r="B119" s="48" t="s">
        <v>0</v>
      </c>
      <c r="C119" s="48" t="s">
        <v>1</v>
      </c>
      <c r="D119" s="48" t="s">
        <v>2</v>
      </c>
      <c r="E119" s="48" t="s">
        <v>3</v>
      </c>
      <c r="F119" s="48" t="s">
        <v>4</v>
      </c>
      <c r="G119" s="89" t="s">
        <v>110</v>
      </c>
      <c r="H119" s="208" t="s">
        <v>428</v>
      </c>
      <c r="I119" s="48" t="s">
        <v>5</v>
      </c>
      <c r="J119" s="48" t="s">
        <v>6</v>
      </c>
    </row>
    <row r="120" spans="1:10" ht="51" customHeight="1" thickBot="1">
      <c r="A120" s="55">
        <v>113</v>
      </c>
      <c r="B120" s="59" t="s">
        <v>62</v>
      </c>
      <c r="C120" s="60" t="s">
        <v>54</v>
      </c>
      <c r="D120" s="56">
        <v>7791</v>
      </c>
      <c r="E120" s="56">
        <v>420</v>
      </c>
      <c r="F120" s="56"/>
      <c r="G120" s="56"/>
      <c r="H120" s="56"/>
      <c r="I120" s="56">
        <f>D120-E120+F120</f>
        <v>7371</v>
      </c>
      <c r="J120" s="69"/>
    </row>
    <row r="121" spans="1:10" ht="51" customHeight="1" thickBot="1">
      <c r="A121" s="4">
        <v>113</v>
      </c>
      <c r="B121" s="27" t="s">
        <v>63</v>
      </c>
      <c r="C121" s="29" t="s">
        <v>64</v>
      </c>
      <c r="D121" s="35">
        <v>3332.7</v>
      </c>
      <c r="E121" s="32"/>
      <c r="F121" s="32">
        <v>90</v>
      </c>
      <c r="G121" s="32"/>
      <c r="H121" s="32"/>
      <c r="I121" s="32">
        <f>D121-E121+F121</f>
        <v>3422.7</v>
      </c>
      <c r="J121" s="42"/>
    </row>
    <row r="122" spans="1:10" ht="51" customHeight="1" thickBot="1">
      <c r="A122" s="3">
        <v>113</v>
      </c>
      <c r="B122" s="27" t="s">
        <v>332</v>
      </c>
      <c r="C122" s="28" t="s">
        <v>333</v>
      </c>
      <c r="D122" s="35">
        <v>2778.3</v>
      </c>
      <c r="E122" s="35"/>
      <c r="F122" s="35">
        <v>154</v>
      </c>
      <c r="I122" s="32">
        <f>D122-E122+F122</f>
        <v>2932.3</v>
      </c>
      <c r="J122" s="42"/>
    </row>
    <row r="123" spans="1:10" ht="25.5" customHeight="1" thickTop="1">
      <c r="A123" s="125"/>
      <c r="B123" s="134"/>
      <c r="C123" s="121" t="s">
        <v>7</v>
      </c>
      <c r="D123" s="131">
        <f aca="true" t="shared" si="6" ref="D123:I123">SUM(D120:D122)</f>
        <v>13902</v>
      </c>
      <c r="E123" s="131">
        <f t="shared" si="6"/>
        <v>420</v>
      </c>
      <c r="F123" s="131">
        <f t="shared" si="6"/>
        <v>244</v>
      </c>
      <c r="G123" s="131">
        <f t="shared" si="6"/>
        <v>0</v>
      </c>
      <c r="H123" s="131">
        <f t="shared" si="6"/>
        <v>0</v>
      </c>
      <c r="I123" s="131">
        <f t="shared" si="6"/>
        <v>13726</v>
      </c>
      <c r="J123" s="133"/>
    </row>
    <row r="124" spans="1:10" ht="15" customHeight="1">
      <c r="A124" s="214" t="s">
        <v>10</v>
      </c>
      <c r="B124" s="214"/>
      <c r="C124" s="214"/>
      <c r="D124" s="214"/>
      <c r="E124" s="214"/>
      <c r="F124" s="214"/>
      <c r="G124" s="214"/>
      <c r="H124" s="214"/>
      <c r="I124" s="214"/>
      <c r="J124" s="214"/>
    </row>
    <row r="125" spans="1:10" ht="15" customHeight="1">
      <c r="A125" s="214" t="s">
        <v>11</v>
      </c>
      <c r="B125" s="214"/>
      <c r="C125" s="214"/>
      <c r="D125" s="214"/>
      <c r="E125" s="214"/>
      <c r="F125" s="214"/>
      <c r="G125" s="214"/>
      <c r="H125" s="214"/>
      <c r="I125" s="214"/>
      <c r="J125" s="214"/>
    </row>
    <row r="126" spans="1:10" ht="15" customHeight="1">
      <c r="A126" s="214" t="str">
        <f>A3</f>
        <v>Nómina que corresponde a la 1ER (PRIMERA) quincena del mes de MARZO de 2016.</v>
      </c>
      <c r="B126" s="214"/>
      <c r="C126" s="214"/>
      <c r="D126" s="214"/>
      <c r="E126" s="214"/>
      <c r="F126" s="214"/>
      <c r="G126" s="214"/>
      <c r="H126" s="214"/>
      <c r="I126" s="214"/>
      <c r="J126" s="214"/>
    </row>
    <row r="127" spans="1:10" ht="15" customHeight="1">
      <c r="A127" s="213" t="s">
        <v>402</v>
      </c>
      <c r="B127" s="213"/>
      <c r="C127" s="213"/>
      <c r="D127" s="213"/>
      <c r="E127" s="213"/>
      <c r="F127" s="213"/>
      <c r="G127" s="213"/>
      <c r="H127" s="213"/>
      <c r="I127" s="213"/>
      <c r="J127" s="213"/>
    </row>
    <row r="128" spans="1:10" ht="24.75" customHeight="1">
      <c r="A128" s="48" t="s">
        <v>8</v>
      </c>
      <c r="B128" s="48" t="s">
        <v>0</v>
      </c>
      <c r="C128" s="48" t="s">
        <v>1</v>
      </c>
      <c r="D128" s="48" t="s">
        <v>2</v>
      </c>
      <c r="E128" s="48" t="s">
        <v>3</v>
      </c>
      <c r="F128" s="48" t="s">
        <v>4</v>
      </c>
      <c r="G128" s="89" t="s">
        <v>110</v>
      </c>
      <c r="H128" s="208" t="s">
        <v>428</v>
      </c>
      <c r="I128" s="48" t="s">
        <v>5</v>
      </c>
      <c r="J128" s="48" t="s">
        <v>6</v>
      </c>
    </row>
    <row r="129" spans="1:10" ht="51" customHeight="1" thickBot="1">
      <c r="A129" s="55">
        <v>113</v>
      </c>
      <c r="B129" s="68" t="s">
        <v>65</v>
      </c>
      <c r="C129" s="60" t="s">
        <v>54</v>
      </c>
      <c r="D129" s="56">
        <v>7791</v>
      </c>
      <c r="E129" s="56">
        <v>420</v>
      </c>
      <c r="F129" s="56"/>
      <c r="G129" s="56"/>
      <c r="H129" s="56"/>
      <c r="I129" s="56">
        <f>D129-E129+F129</f>
        <v>7371</v>
      </c>
      <c r="J129" s="70"/>
    </row>
    <row r="130" spans="1:10" ht="51" customHeight="1" thickBot="1">
      <c r="A130" s="4">
        <v>113</v>
      </c>
      <c r="B130" s="27" t="s">
        <v>313</v>
      </c>
      <c r="C130" s="28" t="s">
        <v>314</v>
      </c>
      <c r="D130" s="35">
        <v>5691</v>
      </c>
      <c r="E130" s="35">
        <v>420</v>
      </c>
      <c r="F130" s="35"/>
      <c r="G130" s="35"/>
      <c r="H130" s="35"/>
      <c r="I130" s="35">
        <f>D130-E130+F130</f>
        <v>5271</v>
      </c>
      <c r="J130" s="71"/>
    </row>
    <row r="131" spans="1:10" ht="51" customHeight="1" thickBot="1">
      <c r="A131" s="4">
        <v>113</v>
      </c>
      <c r="B131" s="27" t="s">
        <v>231</v>
      </c>
      <c r="C131" s="28" t="s">
        <v>232</v>
      </c>
      <c r="D131" s="35">
        <v>4647.3</v>
      </c>
      <c r="E131" s="35">
        <v>175</v>
      </c>
      <c r="F131" s="35"/>
      <c r="G131" s="35"/>
      <c r="H131" s="35"/>
      <c r="I131" s="35">
        <f>D131-E131+F131</f>
        <v>4472.3</v>
      </c>
      <c r="J131" s="71"/>
    </row>
    <row r="132" spans="1:10" ht="51" customHeight="1" thickBot="1">
      <c r="A132" s="4">
        <v>113</v>
      </c>
      <c r="B132" s="27" t="s">
        <v>367</v>
      </c>
      <c r="C132" s="28" t="s">
        <v>368</v>
      </c>
      <c r="D132" s="32">
        <v>3043.95</v>
      </c>
      <c r="E132" s="32"/>
      <c r="F132" s="32">
        <v>111</v>
      </c>
      <c r="G132" s="35"/>
      <c r="H132" s="35"/>
      <c r="I132" s="35">
        <f>D132-E132+F132</f>
        <v>3154.95</v>
      </c>
      <c r="J132" s="71"/>
    </row>
    <row r="133" spans="1:10" ht="51" customHeight="1" thickBot="1">
      <c r="A133" s="4">
        <v>113</v>
      </c>
      <c r="B133" s="27" t="s">
        <v>283</v>
      </c>
      <c r="C133" s="31" t="s">
        <v>9</v>
      </c>
      <c r="D133" s="35">
        <v>3141.6</v>
      </c>
      <c r="E133" s="35"/>
      <c r="F133" s="35">
        <v>111</v>
      </c>
      <c r="G133" s="50"/>
      <c r="H133" s="50"/>
      <c r="I133" s="35">
        <f>D133-E133+F133</f>
        <v>3252.6</v>
      </c>
      <c r="J133" s="71"/>
    </row>
    <row r="134" spans="1:10" ht="51" customHeight="1" thickBot="1">
      <c r="A134" s="4">
        <v>441</v>
      </c>
      <c r="B134" s="27" t="s">
        <v>375</v>
      </c>
      <c r="C134" s="31" t="s">
        <v>281</v>
      </c>
      <c r="D134" s="158">
        <v>3849.3</v>
      </c>
      <c r="E134" s="158"/>
      <c r="F134" s="158">
        <v>90</v>
      </c>
      <c r="G134" s="184"/>
      <c r="H134" s="184"/>
      <c r="I134" s="158">
        <f>D134-E134+F134</f>
        <v>3939.3</v>
      </c>
      <c r="J134" s="71"/>
    </row>
    <row r="135" spans="1:10" ht="25.5" customHeight="1" thickTop="1">
      <c r="A135" s="125"/>
      <c r="B135" s="126"/>
      <c r="C135" s="121" t="s">
        <v>7</v>
      </c>
      <c r="D135" s="119">
        <f aca="true" t="shared" si="7" ref="D135:I135">SUM(D129:D134)</f>
        <v>28164.149999999998</v>
      </c>
      <c r="E135" s="119">
        <f t="shared" si="7"/>
        <v>1015</v>
      </c>
      <c r="F135" s="119">
        <f t="shared" si="7"/>
        <v>312</v>
      </c>
      <c r="G135" s="119">
        <f t="shared" si="7"/>
        <v>0</v>
      </c>
      <c r="H135" s="119">
        <f t="shared" si="7"/>
        <v>0</v>
      </c>
      <c r="I135" s="119">
        <f t="shared" si="7"/>
        <v>27461.149999999998</v>
      </c>
      <c r="J135" s="133"/>
    </row>
    <row r="136" spans="1:10" ht="15" customHeight="1">
      <c r="A136" s="214" t="s">
        <v>10</v>
      </c>
      <c r="B136" s="214"/>
      <c r="C136" s="214"/>
      <c r="D136" s="214"/>
      <c r="E136" s="214"/>
      <c r="F136" s="214"/>
      <c r="G136" s="214"/>
      <c r="H136" s="214"/>
      <c r="I136" s="214"/>
      <c r="J136" s="214"/>
    </row>
    <row r="137" spans="1:10" ht="15" customHeight="1">
      <c r="A137" s="214" t="s">
        <v>11</v>
      </c>
      <c r="B137" s="214"/>
      <c r="C137" s="214"/>
      <c r="D137" s="214"/>
      <c r="E137" s="214"/>
      <c r="F137" s="214"/>
      <c r="G137" s="214"/>
      <c r="H137" s="214"/>
      <c r="I137" s="214"/>
      <c r="J137" s="214"/>
    </row>
    <row r="138" spans="1:10" ht="15" customHeight="1">
      <c r="A138" s="214" t="str">
        <f>A3</f>
        <v>Nómina que corresponde a la 1ER (PRIMERA) quincena del mes de MARZO de 2016.</v>
      </c>
      <c r="B138" s="214"/>
      <c r="C138" s="214"/>
      <c r="D138" s="214"/>
      <c r="E138" s="214"/>
      <c r="F138" s="214"/>
      <c r="G138" s="214"/>
      <c r="H138" s="214"/>
      <c r="I138" s="214"/>
      <c r="J138" s="214"/>
    </row>
    <row r="139" spans="1:10" ht="15" customHeight="1">
      <c r="A139" s="213" t="s">
        <v>403</v>
      </c>
      <c r="B139" s="213"/>
      <c r="C139" s="213"/>
      <c r="D139" s="213"/>
      <c r="E139" s="213"/>
      <c r="F139" s="213"/>
      <c r="G139" s="213"/>
      <c r="H139" s="213"/>
      <c r="I139" s="213"/>
      <c r="J139" s="213"/>
    </row>
    <row r="140" spans="1:10" ht="24.75" customHeight="1">
      <c r="A140" s="48" t="s">
        <v>8</v>
      </c>
      <c r="B140" s="48" t="s">
        <v>0</v>
      </c>
      <c r="C140" s="48" t="s">
        <v>1</v>
      </c>
      <c r="D140" s="48" t="s">
        <v>2</v>
      </c>
      <c r="E140" s="48" t="s">
        <v>3</v>
      </c>
      <c r="F140" s="48" t="s">
        <v>4</v>
      </c>
      <c r="G140" s="89" t="s">
        <v>110</v>
      </c>
      <c r="H140" s="208" t="s">
        <v>428</v>
      </c>
      <c r="I140" s="48" t="s">
        <v>5</v>
      </c>
      <c r="J140" s="48" t="s">
        <v>6</v>
      </c>
    </row>
    <row r="141" spans="1:10" ht="51" customHeight="1" thickBot="1">
      <c r="A141" s="55">
        <v>113</v>
      </c>
      <c r="B141" s="72" t="s">
        <v>66</v>
      </c>
      <c r="C141" s="60" t="s">
        <v>54</v>
      </c>
      <c r="D141" s="56">
        <v>7791</v>
      </c>
      <c r="E141" s="56">
        <v>420</v>
      </c>
      <c r="F141" s="56"/>
      <c r="G141" s="56"/>
      <c r="H141" s="56"/>
      <c r="I141" s="56">
        <f>D141-E141+F141</f>
        <v>7371</v>
      </c>
      <c r="J141" s="67"/>
    </row>
    <row r="142" spans="1:10" ht="51" customHeight="1" thickBot="1">
      <c r="A142" s="4">
        <v>113</v>
      </c>
      <c r="B142" s="27" t="s">
        <v>68</v>
      </c>
      <c r="C142" s="29" t="s">
        <v>21</v>
      </c>
      <c r="D142" s="35">
        <v>4647.3</v>
      </c>
      <c r="E142" s="35">
        <v>175</v>
      </c>
      <c r="F142" s="35"/>
      <c r="G142" s="35"/>
      <c r="H142" s="35"/>
      <c r="I142" s="35">
        <f>D142-E142+F142</f>
        <v>4472.3</v>
      </c>
      <c r="J142" s="42"/>
    </row>
    <row r="143" spans="1:10" ht="51" customHeight="1" thickBot="1">
      <c r="A143" s="4">
        <v>113</v>
      </c>
      <c r="B143" s="27" t="s">
        <v>234</v>
      </c>
      <c r="C143" s="28" t="s">
        <v>67</v>
      </c>
      <c r="D143" s="35">
        <v>4841.55</v>
      </c>
      <c r="E143" s="35">
        <v>175</v>
      </c>
      <c r="F143" s="35"/>
      <c r="G143" s="35"/>
      <c r="H143" s="35"/>
      <c r="I143" s="35">
        <f>D143-E143+F143</f>
        <v>4666.55</v>
      </c>
      <c r="J143" s="42"/>
    </row>
    <row r="144" spans="1:10" ht="51" customHeight="1" thickBot="1">
      <c r="A144" s="4">
        <v>113</v>
      </c>
      <c r="B144" s="27" t="s">
        <v>320</v>
      </c>
      <c r="C144" s="28" t="s">
        <v>314</v>
      </c>
      <c r="D144" s="35">
        <v>3584.7</v>
      </c>
      <c r="E144" s="35"/>
      <c r="F144" s="35">
        <v>111</v>
      </c>
      <c r="G144" s="35"/>
      <c r="H144" s="35"/>
      <c r="I144" s="35">
        <f>D144-E144+F144</f>
        <v>3695.7</v>
      </c>
      <c r="J144" s="42"/>
    </row>
    <row r="145" spans="1:10" ht="51" customHeight="1" thickBot="1">
      <c r="A145" s="4">
        <v>113</v>
      </c>
      <c r="B145" s="27" t="s">
        <v>319</v>
      </c>
      <c r="C145" s="28" t="s">
        <v>314</v>
      </c>
      <c r="D145" s="35">
        <v>2778.3</v>
      </c>
      <c r="E145" s="35"/>
      <c r="F145" s="35">
        <v>154</v>
      </c>
      <c r="G145" s="35"/>
      <c r="H145" s="35"/>
      <c r="I145" s="35">
        <f>D145-E145+F145</f>
        <v>2932.3</v>
      </c>
      <c r="J145" s="42"/>
    </row>
    <row r="146" spans="1:10" ht="51" customHeight="1" thickBot="1">
      <c r="A146" s="4">
        <v>113</v>
      </c>
      <c r="B146" s="27" t="s">
        <v>69</v>
      </c>
      <c r="C146" s="29" t="s">
        <v>21</v>
      </c>
      <c r="D146" s="33">
        <v>3510.15</v>
      </c>
      <c r="E146" s="33"/>
      <c r="F146" s="33">
        <v>90</v>
      </c>
      <c r="G146" s="33"/>
      <c r="H146" s="158"/>
      <c r="I146" s="33">
        <f>D146-E146+F146</f>
        <v>3600.15</v>
      </c>
      <c r="J146" s="42"/>
    </row>
    <row r="147" spans="1:10" ht="25.5" customHeight="1" thickTop="1">
      <c r="A147" s="125"/>
      <c r="B147" s="126"/>
      <c r="C147" s="121" t="s">
        <v>7</v>
      </c>
      <c r="D147" s="119">
        <f aca="true" t="shared" si="8" ref="D147:I147">SUM(D141:D146)</f>
        <v>27153</v>
      </c>
      <c r="E147" s="119">
        <f t="shared" si="8"/>
        <v>770</v>
      </c>
      <c r="F147" s="119">
        <f t="shared" si="8"/>
        <v>355</v>
      </c>
      <c r="G147" s="119">
        <f t="shared" si="8"/>
        <v>0</v>
      </c>
      <c r="H147" s="119">
        <f t="shared" si="8"/>
        <v>0</v>
      </c>
      <c r="I147" s="119">
        <f t="shared" si="8"/>
        <v>26738</v>
      </c>
      <c r="J147" s="133"/>
    </row>
    <row r="148" spans="1:10" ht="15" customHeight="1">
      <c r="A148" s="214" t="s">
        <v>10</v>
      </c>
      <c r="B148" s="214"/>
      <c r="C148" s="214"/>
      <c r="D148" s="214"/>
      <c r="E148" s="214"/>
      <c r="F148" s="214"/>
      <c r="G148" s="214"/>
      <c r="H148" s="214"/>
      <c r="I148" s="214"/>
      <c r="J148" s="214"/>
    </row>
    <row r="149" spans="1:10" ht="15" customHeight="1">
      <c r="A149" s="214" t="s">
        <v>11</v>
      </c>
      <c r="B149" s="214"/>
      <c r="C149" s="214"/>
      <c r="D149" s="214"/>
      <c r="E149" s="214"/>
      <c r="F149" s="214"/>
      <c r="G149" s="214"/>
      <c r="H149" s="214"/>
      <c r="I149" s="214"/>
      <c r="J149" s="214"/>
    </row>
    <row r="150" spans="1:10" ht="15" customHeight="1">
      <c r="A150" s="214" t="str">
        <f>A3</f>
        <v>Nómina que corresponde a la 1ER (PRIMERA) quincena del mes de MARZO de 2016.</v>
      </c>
      <c r="B150" s="214"/>
      <c r="C150" s="214"/>
      <c r="D150" s="214"/>
      <c r="E150" s="214"/>
      <c r="F150" s="214"/>
      <c r="G150" s="214"/>
      <c r="H150" s="214"/>
      <c r="I150" s="214"/>
      <c r="J150" s="214"/>
    </row>
    <row r="151" spans="1:10" ht="15" customHeight="1">
      <c r="A151" s="213" t="s">
        <v>404</v>
      </c>
      <c r="B151" s="213"/>
      <c r="C151" s="213"/>
      <c r="D151" s="213"/>
      <c r="E151" s="213"/>
      <c r="F151" s="213"/>
      <c r="G151" s="213"/>
      <c r="H151" s="213"/>
      <c r="I151" s="213"/>
      <c r="J151" s="213"/>
    </row>
    <row r="152" spans="1:10" ht="25.5" customHeight="1">
      <c r="A152" s="48" t="s">
        <v>8</v>
      </c>
      <c r="B152" s="48" t="s">
        <v>0</v>
      </c>
      <c r="C152" s="48" t="s">
        <v>1</v>
      </c>
      <c r="D152" s="48" t="s">
        <v>2</v>
      </c>
      <c r="E152" s="48" t="s">
        <v>3</v>
      </c>
      <c r="F152" s="48" t="s">
        <v>4</v>
      </c>
      <c r="G152" s="89" t="s">
        <v>110</v>
      </c>
      <c r="H152" s="208" t="s">
        <v>428</v>
      </c>
      <c r="I152" s="48" t="s">
        <v>5</v>
      </c>
      <c r="J152" s="48" t="s">
        <v>6</v>
      </c>
    </row>
    <row r="153" spans="1:10" ht="51" customHeight="1" thickBot="1">
      <c r="A153" s="55">
        <v>113</v>
      </c>
      <c r="B153" s="72" t="s">
        <v>70</v>
      </c>
      <c r="C153" s="60" t="s">
        <v>54</v>
      </c>
      <c r="D153" s="56">
        <v>7791</v>
      </c>
      <c r="E153" s="56">
        <v>420</v>
      </c>
      <c r="F153" s="56"/>
      <c r="G153" s="56"/>
      <c r="H153" s="56"/>
      <c r="I153" s="56">
        <f>D153-E153+F153+G153+H153</f>
        <v>7371</v>
      </c>
      <c r="J153" s="67"/>
    </row>
    <row r="154" spans="1:10" ht="51" customHeight="1" thickBot="1">
      <c r="A154" s="4">
        <v>113</v>
      </c>
      <c r="B154" s="27" t="s">
        <v>71</v>
      </c>
      <c r="C154" s="29" t="s">
        <v>21</v>
      </c>
      <c r="D154" s="35">
        <v>3468.15</v>
      </c>
      <c r="E154" s="35"/>
      <c r="F154" s="35">
        <v>90</v>
      </c>
      <c r="G154" s="35"/>
      <c r="H154" s="35"/>
      <c r="I154" s="32">
        <f aca="true" t="shared" si="9" ref="I154:I159">D154-E154+F154+G154+H154</f>
        <v>3558.15</v>
      </c>
      <c r="J154" s="42"/>
    </row>
    <row r="155" spans="1:10" ht="51" customHeight="1" thickBot="1">
      <c r="A155" s="4">
        <v>113</v>
      </c>
      <c r="B155" s="27" t="s">
        <v>121</v>
      </c>
      <c r="C155" s="31" t="s">
        <v>126</v>
      </c>
      <c r="D155" s="35">
        <v>4656.75</v>
      </c>
      <c r="E155" s="35">
        <v>435</v>
      </c>
      <c r="F155" s="35"/>
      <c r="G155" s="35"/>
      <c r="H155" s="35"/>
      <c r="I155" s="32">
        <f t="shared" si="9"/>
        <v>4221.75</v>
      </c>
      <c r="J155" s="42"/>
    </row>
    <row r="156" spans="1:10" ht="51" customHeight="1" thickBot="1">
      <c r="A156" s="4">
        <v>113</v>
      </c>
      <c r="B156" s="49" t="s">
        <v>122</v>
      </c>
      <c r="C156" s="31" t="s">
        <v>126</v>
      </c>
      <c r="D156" s="40">
        <v>4174.8</v>
      </c>
      <c r="E156" s="98"/>
      <c r="F156" s="40">
        <v>90</v>
      </c>
      <c r="G156" s="40"/>
      <c r="H156" s="40"/>
      <c r="I156" s="32">
        <f t="shared" si="9"/>
        <v>4264.8</v>
      </c>
      <c r="J156" s="42"/>
    </row>
    <row r="157" spans="1:10" ht="51" customHeight="1" thickBot="1">
      <c r="A157" s="12">
        <v>113</v>
      </c>
      <c r="B157" s="95" t="s">
        <v>123</v>
      </c>
      <c r="C157" s="31" t="s">
        <v>126</v>
      </c>
      <c r="D157" s="99">
        <v>4174.8</v>
      </c>
      <c r="E157" s="98"/>
      <c r="F157" s="99">
        <v>90</v>
      </c>
      <c r="G157" s="99"/>
      <c r="H157" s="99"/>
      <c r="I157" s="32">
        <f t="shared" si="9"/>
        <v>4264.8</v>
      </c>
      <c r="J157" s="42"/>
    </row>
    <row r="158" spans="1:10" ht="51" customHeight="1" thickBot="1">
      <c r="A158" s="12">
        <v>113</v>
      </c>
      <c r="B158" s="96" t="s">
        <v>124</v>
      </c>
      <c r="C158" s="93" t="s">
        <v>127</v>
      </c>
      <c r="D158" s="100">
        <v>3332.7</v>
      </c>
      <c r="E158" s="97"/>
      <c r="F158" s="100">
        <v>90</v>
      </c>
      <c r="G158" s="100"/>
      <c r="H158" s="100"/>
      <c r="I158" s="32">
        <f t="shared" si="9"/>
        <v>3422.7</v>
      </c>
      <c r="J158" s="42"/>
    </row>
    <row r="159" spans="1:10" ht="51" customHeight="1" thickBot="1">
      <c r="A159" s="4">
        <v>113</v>
      </c>
      <c r="B159" s="38" t="s">
        <v>125</v>
      </c>
      <c r="C159" s="31" t="s">
        <v>126</v>
      </c>
      <c r="D159" s="35">
        <v>4656.75</v>
      </c>
      <c r="E159" s="35">
        <v>435</v>
      </c>
      <c r="F159" s="100"/>
      <c r="G159" s="100"/>
      <c r="H159" s="100"/>
      <c r="I159" s="32">
        <f t="shared" si="9"/>
        <v>4221.75</v>
      </c>
      <c r="J159" s="42"/>
    </row>
    <row r="160" spans="1:10" ht="25.5" customHeight="1" thickTop="1">
      <c r="A160" s="125"/>
      <c r="B160" s="126"/>
      <c r="C160" s="121" t="s">
        <v>7</v>
      </c>
      <c r="D160" s="131">
        <f>SUM(D153:D159)</f>
        <v>32254.95</v>
      </c>
      <c r="E160" s="131">
        <f>SUM(E153:E159)</f>
        <v>1290</v>
      </c>
      <c r="F160" s="131">
        <f>SUM(F153:F159)</f>
        <v>360</v>
      </c>
      <c r="G160" s="131">
        <f>SUM(G153:G159)</f>
        <v>0</v>
      </c>
      <c r="H160" s="131">
        <f>SUM(H153:H159)</f>
        <v>0</v>
      </c>
      <c r="I160" s="131">
        <f>SUM(I153:I159)</f>
        <v>31324.95</v>
      </c>
      <c r="J160" s="133"/>
    </row>
    <row r="161" spans="1:10" ht="15" customHeight="1">
      <c r="A161" s="214" t="s">
        <v>10</v>
      </c>
      <c r="B161" s="214"/>
      <c r="C161" s="214"/>
      <c r="D161" s="214"/>
      <c r="E161" s="214"/>
      <c r="F161" s="214"/>
      <c r="G161" s="214"/>
      <c r="H161" s="214"/>
      <c r="I161" s="214"/>
      <c r="J161" s="214"/>
    </row>
    <row r="162" spans="1:10" ht="15" customHeight="1">
      <c r="A162" s="214" t="s">
        <v>11</v>
      </c>
      <c r="B162" s="214"/>
      <c r="C162" s="214"/>
      <c r="D162" s="214"/>
      <c r="E162" s="214"/>
      <c r="F162" s="214"/>
      <c r="G162" s="214"/>
      <c r="H162" s="214"/>
      <c r="I162" s="214"/>
      <c r="J162" s="214"/>
    </row>
    <row r="163" spans="1:10" ht="15" customHeight="1">
      <c r="A163" s="214" t="str">
        <f>A3</f>
        <v>Nómina que corresponde a la 1ER (PRIMERA) quincena del mes de MARZO de 2016.</v>
      </c>
      <c r="B163" s="214"/>
      <c r="C163" s="214"/>
      <c r="D163" s="214"/>
      <c r="E163" s="214"/>
      <c r="F163" s="214"/>
      <c r="G163" s="214"/>
      <c r="H163" s="214"/>
      <c r="I163" s="214"/>
      <c r="J163" s="214"/>
    </row>
    <row r="164" spans="1:10" ht="15" customHeight="1">
      <c r="A164" s="213" t="s">
        <v>405</v>
      </c>
      <c r="B164" s="213"/>
      <c r="C164" s="213"/>
      <c r="D164" s="213"/>
      <c r="E164" s="213"/>
      <c r="F164" s="213"/>
      <c r="G164" s="213"/>
      <c r="H164" s="213"/>
      <c r="I164" s="213"/>
      <c r="J164" s="213"/>
    </row>
    <row r="165" spans="1:10" ht="26.25" customHeight="1">
      <c r="A165" s="48" t="s">
        <v>8</v>
      </c>
      <c r="B165" s="48" t="s">
        <v>0</v>
      </c>
      <c r="C165" s="48" t="s">
        <v>1</v>
      </c>
      <c r="D165" s="48" t="s">
        <v>2</v>
      </c>
      <c r="E165" s="48" t="s">
        <v>3</v>
      </c>
      <c r="F165" s="48" t="s">
        <v>4</v>
      </c>
      <c r="G165" s="89" t="s">
        <v>110</v>
      </c>
      <c r="H165" s="208" t="s">
        <v>428</v>
      </c>
      <c r="I165" s="48" t="s">
        <v>5</v>
      </c>
      <c r="J165" s="48" t="s">
        <v>6</v>
      </c>
    </row>
    <row r="166" spans="1:10" ht="51" customHeight="1" thickBot="1">
      <c r="A166" s="55">
        <v>113</v>
      </c>
      <c r="B166" s="73" t="s">
        <v>72</v>
      </c>
      <c r="C166" s="60" t="s">
        <v>54</v>
      </c>
      <c r="D166" s="75">
        <v>7791</v>
      </c>
      <c r="E166" s="75">
        <v>420</v>
      </c>
      <c r="F166" s="75"/>
      <c r="G166" s="75"/>
      <c r="H166" s="75"/>
      <c r="I166" s="75">
        <f>D166-E166+F166</f>
        <v>7371</v>
      </c>
      <c r="J166" s="67"/>
    </row>
    <row r="167" spans="1:10" ht="51" customHeight="1" thickBot="1">
      <c r="A167" s="4">
        <v>113</v>
      </c>
      <c r="B167" s="159" t="s">
        <v>391</v>
      </c>
      <c r="C167" s="29" t="s">
        <v>368</v>
      </c>
      <c r="D167" s="32">
        <v>3043.95</v>
      </c>
      <c r="E167" s="32"/>
      <c r="F167" s="32">
        <v>56.05</v>
      </c>
      <c r="G167" s="35"/>
      <c r="H167" s="35"/>
      <c r="I167" s="35">
        <f>D167-E167+F167</f>
        <v>3100</v>
      </c>
      <c r="J167" s="42"/>
    </row>
    <row r="168" spans="1:10" ht="51" customHeight="1" thickBot="1">
      <c r="A168" s="4">
        <v>113</v>
      </c>
      <c r="B168" s="159" t="s">
        <v>324</v>
      </c>
      <c r="C168" s="29" t="s">
        <v>323</v>
      </c>
      <c r="D168" s="35">
        <v>2778.3</v>
      </c>
      <c r="E168" s="35"/>
      <c r="F168" s="35">
        <v>154</v>
      </c>
      <c r="G168" s="35"/>
      <c r="H168" s="35"/>
      <c r="I168" s="35">
        <f>D168-E168+F168</f>
        <v>2932.3</v>
      </c>
      <c r="J168" s="10"/>
    </row>
    <row r="169" spans="1:10" ht="51" customHeight="1" thickBot="1">
      <c r="A169" s="4">
        <v>113</v>
      </c>
      <c r="B169" s="159" t="s">
        <v>322</v>
      </c>
      <c r="C169" s="29" t="s">
        <v>323</v>
      </c>
      <c r="D169" s="158">
        <v>4656.75</v>
      </c>
      <c r="E169" s="158">
        <v>435</v>
      </c>
      <c r="F169" s="158"/>
      <c r="G169" s="158"/>
      <c r="H169" s="158"/>
      <c r="I169" s="158">
        <f>D169-E169+F169</f>
        <v>4221.75</v>
      </c>
      <c r="J169" s="10"/>
    </row>
    <row r="170" spans="1:10" ht="25.5" customHeight="1" thickTop="1">
      <c r="A170" s="125"/>
      <c r="B170" s="126"/>
      <c r="C170" s="121" t="s">
        <v>7</v>
      </c>
      <c r="D170" s="119">
        <f>SUM(D166:D169)</f>
        <v>18270</v>
      </c>
      <c r="E170" s="119">
        <f>SUM(E166:E169)</f>
        <v>855</v>
      </c>
      <c r="F170" s="119">
        <f>SUM(F166:F169)</f>
        <v>210.05</v>
      </c>
      <c r="G170" s="119">
        <f>SUM(G166:G169)</f>
        <v>0</v>
      </c>
      <c r="H170" s="119">
        <f>SUM(H166:H169)</f>
        <v>0</v>
      </c>
      <c r="I170" s="119">
        <f>SUM(I166:I169)</f>
        <v>17625.05</v>
      </c>
      <c r="J170" s="133"/>
    </row>
    <row r="171" spans="1:10" s="9" customFormat="1" ht="15" customHeight="1">
      <c r="A171" s="214" t="s">
        <v>10</v>
      </c>
      <c r="B171" s="214"/>
      <c r="C171" s="214"/>
      <c r="D171" s="214"/>
      <c r="E171" s="214"/>
      <c r="F171" s="214"/>
      <c r="G171" s="214"/>
      <c r="H171" s="214"/>
      <c r="I171" s="214"/>
      <c r="J171" s="214"/>
    </row>
    <row r="172" spans="1:10" s="9" customFormat="1" ht="15" customHeight="1">
      <c r="A172" s="214" t="s">
        <v>11</v>
      </c>
      <c r="B172" s="214"/>
      <c r="C172" s="214"/>
      <c r="D172" s="214"/>
      <c r="E172" s="214"/>
      <c r="F172" s="214"/>
      <c r="G172" s="214"/>
      <c r="H172" s="214"/>
      <c r="I172" s="214"/>
      <c r="J172" s="214"/>
    </row>
    <row r="173" spans="1:10" s="9" customFormat="1" ht="15" customHeight="1">
      <c r="A173" s="214" t="str">
        <f>A3</f>
        <v>Nómina que corresponde a la 1ER (PRIMERA) quincena del mes de MARZO de 2016.</v>
      </c>
      <c r="B173" s="214"/>
      <c r="C173" s="214"/>
      <c r="D173" s="214"/>
      <c r="E173" s="214"/>
      <c r="F173" s="214"/>
      <c r="G173" s="214"/>
      <c r="H173" s="214"/>
      <c r="I173" s="214"/>
      <c r="J173" s="214"/>
    </row>
    <row r="174" spans="1:10" s="9" customFormat="1" ht="15" customHeight="1">
      <c r="A174" s="213" t="s">
        <v>406</v>
      </c>
      <c r="B174" s="213"/>
      <c r="C174" s="213"/>
      <c r="D174" s="213"/>
      <c r="E174" s="213"/>
      <c r="F174" s="213"/>
      <c r="G174" s="213"/>
      <c r="H174" s="213"/>
      <c r="I174" s="213"/>
      <c r="J174" s="213"/>
    </row>
    <row r="175" spans="1:10" s="9" customFormat="1" ht="24.75" customHeight="1">
      <c r="A175" s="48" t="s">
        <v>8</v>
      </c>
      <c r="B175" s="48" t="s">
        <v>0</v>
      </c>
      <c r="C175" s="48" t="s">
        <v>1</v>
      </c>
      <c r="D175" s="48" t="s">
        <v>2</v>
      </c>
      <c r="E175" s="48" t="s">
        <v>3</v>
      </c>
      <c r="F175" s="48" t="s">
        <v>4</v>
      </c>
      <c r="G175" s="89" t="s">
        <v>110</v>
      </c>
      <c r="H175" s="208" t="s">
        <v>428</v>
      </c>
      <c r="I175" s="48" t="s">
        <v>5</v>
      </c>
      <c r="J175" s="48" t="s">
        <v>6</v>
      </c>
    </row>
    <row r="176" spans="1:10" s="9" customFormat="1" ht="51" customHeight="1" thickBot="1">
      <c r="A176" s="76">
        <v>113</v>
      </c>
      <c r="B176" s="161" t="s">
        <v>311</v>
      </c>
      <c r="C176" s="74" t="s">
        <v>312</v>
      </c>
      <c r="D176" s="56">
        <v>5691</v>
      </c>
      <c r="E176" s="56">
        <v>420</v>
      </c>
      <c r="F176" s="111"/>
      <c r="G176" s="163"/>
      <c r="H176" s="163"/>
      <c r="I176" s="75">
        <f>D176-E176+F176</f>
        <v>5271</v>
      </c>
      <c r="J176" s="162"/>
    </row>
    <row r="177" spans="1:10" s="9" customFormat="1" ht="51" customHeight="1" thickBot="1">
      <c r="A177" s="12">
        <v>113</v>
      </c>
      <c r="B177" s="88" t="s">
        <v>195</v>
      </c>
      <c r="C177" s="86" t="s">
        <v>196</v>
      </c>
      <c r="D177" s="35">
        <v>3862.95</v>
      </c>
      <c r="E177" s="35"/>
      <c r="F177" s="35">
        <v>90</v>
      </c>
      <c r="G177" s="35"/>
      <c r="H177" s="35"/>
      <c r="I177" s="35">
        <f>D177-E177+F177</f>
        <v>3952.95</v>
      </c>
      <c r="J177" s="105"/>
    </row>
    <row r="178" spans="1:10" ht="25.5" customHeight="1" thickTop="1">
      <c r="A178" s="151"/>
      <c r="B178" s="151"/>
      <c r="C178" s="121" t="s">
        <v>7</v>
      </c>
      <c r="D178" s="131">
        <f>SUM(D176:D177)</f>
        <v>9553.95</v>
      </c>
      <c r="E178" s="131">
        <f>SUM(E176:E177)</f>
        <v>420</v>
      </c>
      <c r="F178" s="131">
        <f>SUM(F176:F177)</f>
        <v>90</v>
      </c>
      <c r="G178" s="131">
        <f>SUM(G176:G177)</f>
        <v>0</v>
      </c>
      <c r="H178" s="131">
        <f>SUM(H176:H177)</f>
        <v>0</v>
      </c>
      <c r="I178" s="131">
        <f>SUM(I176:I177)</f>
        <v>9223.95</v>
      </c>
      <c r="J178" s="127"/>
    </row>
    <row r="179" spans="1:10" ht="15" customHeight="1">
      <c r="A179" s="214" t="s">
        <v>10</v>
      </c>
      <c r="B179" s="214"/>
      <c r="C179" s="214"/>
      <c r="D179" s="214"/>
      <c r="E179" s="214"/>
      <c r="F179" s="214"/>
      <c r="G179" s="214"/>
      <c r="H179" s="214"/>
      <c r="I179" s="214"/>
      <c r="J179" s="214"/>
    </row>
    <row r="180" spans="1:10" ht="15" customHeight="1">
      <c r="A180" s="214" t="s">
        <v>11</v>
      </c>
      <c r="B180" s="214"/>
      <c r="C180" s="214"/>
      <c r="D180" s="214"/>
      <c r="E180" s="214"/>
      <c r="F180" s="214"/>
      <c r="G180" s="214"/>
      <c r="H180" s="214"/>
      <c r="I180" s="214"/>
      <c r="J180" s="214"/>
    </row>
    <row r="181" spans="1:10" ht="15" customHeight="1">
      <c r="A181" s="214" t="str">
        <f>A3</f>
        <v>Nómina que corresponde a la 1ER (PRIMERA) quincena del mes de MARZO de 2016.</v>
      </c>
      <c r="B181" s="214"/>
      <c r="C181" s="214"/>
      <c r="D181" s="214"/>
      <c r="E181" s="214"/>
      <c r="F181" s="214"/>
      <c r="G181" s="214"/>
      <c r="H181" s="214"/>
      <c r="I181" s="214"/>
      <c r="J181" s="214"/>
    </row>
    <row r="182" spans="1:10" ht="15" customHeight="1">
      <c r="A182" s="213" t="s">
        <v>407</v>
      </c>
      <c r="B182" s="213"/>
      <c r="C182" s="213"/>
      <c r="D182" s="213"/>
      <c r="E182" s="213"/>
      <c r="F182" s="213"/>
      <c r="G182" s="213"/>
      <c r="H182" s="213"/>
      <c r="I182" s="213"/>
      <c r="J182" s="213"/>
    </row>
    <row r="183" spans="1:10" ht="24.75" customHeight="1">
      <c r="A183" s="48" t="s">
        <v>8</v>
      </c>
      <c r="B183" s="48" t="s">
        <v>0</v>
      </c>
      <c r="C183" s="48" t="s">
        <v>1</v>
      </c>
      <c r="D183" s="48" t="s">
        <v>2</v>
      </c>
      <c r="E183" s="48" t="s">
        <v>3</v>
      </c>
      <c r="F183" s="48" t="s">
        <v>4</v>
      </c>
      <c r="G183" s="89" t="s">
        <v>110</v>
      </c>
      <c r="H183" s="208" t="s">
        <v>428</v>
      </c>
      <c r="I183" s="48" t="s">
        <v>5</v>
      </c>
      <c r="J183" s="48" t="s">
        <v>6</v>
      </c>
    </row>
    <row r="184" spans="1:10" ht="51" customHeight="1" thickBot="1">
      <c r="A184" s="55">
        <v>113</v>
      </c>
      <c r="B184" s="72" t="s">
        <v>73</v>
      </c>
      <c r="C184" s="60" t="s">
        <v>54</v>
      </c>
      <c r="D184" s="75">
        <v>7791</v>
      </c>
      <c r="E184" s="75">
        <v>420</v>
      </c>
      <c r="F184" s="75"/>
      <c r="G184" s="75"/>
      <c r="H184" s="75"/>
      <c r="I184" s="75">
        <f>D184-E184+F184</f>
        <v>7371</v>
      </c>
      <c r="J184" s="67"/>
    </row>
    <row r="185" spans="1:10" s="9" customFormat="1" ht="51" customHeight="1" thickBot="1">
      <c r="A185" s="12">
        <v>113</v>
      </c>
      <c r="B185" s="194" t="s">
        <v>369</v>
      </c>
      <c r="C185" s="86" t="s">
        <v>368</v>
      </c>
      <c r="D185" s="35">
        <v>2778.3</v>
      </c>
      <c r="E185" s="35"/>
      <c r="F185" s="35">
        <v>154</v>
      </c>
      <c r="G185" s="35"/>
      <c r="H185" s="35"/>
      <c r="I185" s="35">
        <f>D185-E185+F185</f>
        <v>2932.3</v>
      </c>
      <c r="J185" s="42"/>
    </row>
    <row r="186" spans="1:10" ht="25.5" customHeight="1" thickTop="1">
      <c r="A186" s="125"/>
      <c r="B186" s="126"/>
      <c r="C186" s="121" t="s">
        <v>7</v>
      </c>
      <c r="D186" s="131">
        <f>SUM(D184:D185)</f>
        <v>10569.3</v>
      </c>
      <c r="E186" s="131">
        <f>SUM(E184:E185)</f>
        <v>420</v>
      </c>
      <c r="F186" s="131">
        <f>SUM(F184:F185)</f>
        <v>154</v>
      </c>
      <c r="G186" s="131">
        <f>SUM(G184:G185)</f>
        <v>0</v>
      </c>
      <c r="H186" s="131">
        <f>SUM(H184:H185)</f>
        <v>0</v>
      </c>
      <c r="I186" s="131">
        <f>SUM(I184:I185)</f>
        <v>10303.3</v>
      </c>
      <c r="J186" s="133"/>
    </row>
    <row r="187" spans="1:10" ht="15" customHeight="1">
      <c r="A187" s="214" t="s">
        <v>10</v>
      </c>
      <c r="B187" s="214"/>
      <c r="C187" s="214"/>
      <c r="D187" s="214"/>
      <c r="E187" s="214"/>
      <c r="F187" s="214"/>
      <c r="G187" s="214"/>
      <c r="H187" s="214"/>
      <c r="I187" s="214"/>
      <c r="J187" s="214"/>
    </row>
    <row r="188" spans="1:10" ht="15" customHeight="1">
      <c r="A188" s="214" t="s">
        <v>11</v>
      </c>
      <c r="B188" s="214"/>
      <c r="C188" s="214"/>
      <c r="D188" s="214"/>
      <c r="E188" s="214"/>
      <c r="F188" s="214"/>
      <c r="G188" s="214"/>
      <c r="H188" s="214"/>
      <c r="I188" s="214"/>
      <c r="J188" s="214"/>
    </row>
    <row r="189" spans="1:10" ht="15" customHeight="1">
      <c r="A189" s="214" t="str">
        <f>A3</f>
        <v>Nómina que corresponde a la 1ER (PRIMERA) quincena del mes de MARZO de 2016.</v>
      </c>
      <c r="B189" s="214"/>
      <c r="C189" s="214"/>
      <c r="D189" s="214"/>
      <c r="E189" s="214"/>
      <c r="F189" s="214"/>
      <c r="G189" s="214"/>
      <c r="H189" s="214"/>
      <c r="I189" s="214"/>
      <c r="J189" s="214"/>
    </row>
    <row r="190" spans="1:10" ht="15" customHeight="1">
      <c r="A190" s="213" t="s">
        <v>408</v>
      </c>
      <c r="B190" s="213"/>
      <c r="C190" s="213"/>
      <c r="D190" s="213"/>
      <c r="E190" s="213"/>
      <c r="F190" s="213"/>
      <c r="G190" s="213"/>
      <c r="H190" s="213"/>
      <c r="I190" s="213"/>
      <c r="J190" s="213"/>
    </row>
    <row r="191" spans="1:10" ht="24.75" customHeight="1">
      <c r="A191" s="48" t="s">
        <v>8</v>
      </c>
      <c r="B191" s="48" t="s">
        <v>0</v>
      </c>
      <c r="C191" s="48" t="s">
        <v>1</v>
      </c>
      <c r="D191" s="48" t="s">
        <v>2</v>
      </c>
      <c r="E191" s="48" t="s">
        <v>3</v>
      </c>
      <c r="F191" s="48" t="s">
        <v>4</v>
      </c>
      <c r="G191" s="89" t="s">
        <v>110</v>
      </c>
      <c r="H191" s="208" t="s">
        <v>428</v>
      </c>
      <c r="I191" s="48" t="s">
        <v>5</v>
      </c>
      <c r="J191" s="48" t="s">
        <v>6</v>
      </c>
    </row>
    <row r="192" spans="1:10" ht="36" customHeight="1" thickBot="1">
      <c r="A192" s="76">
        <v>113</v>
      </c>
      <c r="B192" s="68" t="s">
        <v>75</v>
      </c>
      <c r="C192" s="74" t="s">
        <v>54</v>
      </c>
      <c r="D192" s="75">
        <v>7791</v>
      </c>
      <c r="E192" s="75">
        <v>420</v>
      </c>
      <c r="F192" s="75"/>
      <c r="G192" s="75"/>
      <c r="H192" s="75"/>
      <c r="I192" s="75">
        <f>D192-E192+F192</f>
        <v>7371</v>
      </c>
      <c r="J192" s="67"/>
    </row>
    <row r="193" spans="1:10" ht="36" customHeight="1" thickBot="1">
      <c r="A193" s="4">
        <v>113</v>
      </c>
      <c r="B193" s="27" t="s">
        <v>80</v>
      </c>
      <c r="C193" s="29" t="s">
        <v>21</v>
      </c>
      <c r="D193" s="35">
        <v>5401.2</v>
      </c>
      <c r="E193" s="78">
        <v>350</v>
      </c>
      <c r="F193" s="78"/>
      <c r="G193" s="78"/>
      <c r="H193" s="78"/>
      <c r="I193" s="35">
        <f>D193-E193+F193</f>
        <v>5051.2</v>
      </c>
      <c r="J193" s="42"/>
    </row>
    <row r="194" spans="1:10" ht="36" customHeight="1" thickBot="1">
      <c r="A194" s="4">
        <v>113</v>
      </c>
      <c r="B194" s="27" t="s">
        <v>81</v>
      </c>
      <c r="C194" s="29" t="s">
        <v>21</v>
      </c>
      <c r="D194" s="35">
        <v>3915.45</v>
      </c>
      <c r="E194" s="78"/>
      <c r="F194" s="78">
        <v>90</v>
      </c>
      <c r="G194" s="78"/>
      <c r="H194" s="78"/>
      <c r="I194" s="35">
        <f>D194-E194+F194</f>
        <v>4005.45</v>
      </c>
      <c r="J194" s="42"/>
    </row>
    <row r="195" spans="1:10" ht="36" customHeight="1" thickBot="1">
      <c r="A195" s="4">
        <v>113</v>
      </c>
      <c r="B195" s="27" t="s">
        <v>76</v>
      </c>
      <c r="C195" s="31" t="s">
        <v>77</v>
      </c>
      <c r="D195" s="35">
        <v>7988.4</v>
      </c>
      <c r="E195" s="77">
        <v>420</v>
      </c>
      <c r="F195" s="77">
        <v>0</v>
      </c>
      <c r="G195" s="77"/>
      <c r="H195" s="77"/>
      <c r="I195" s="35">
        <f>D195-E195+F195</f>
        <v>7568.4</v>
      </c>
      <c r="J195" s="42"/>
    </row>
    <row r="196" spans="1:10" ht="36" customHeight="1" thickBot="1">
      <c r="A196" s="4">
        <v>113</v>
      </c>
      <c r="B196" s="27" t="s">
        <v>78</v>
      </c>
      <c r="C196" s="31" t="s">
        <v>77</v>
      </c>
      <c r="D196" s="35">
        <v>7084.35</v>
      </c>
      <c r="E196" s="77">
        <v>420</v>
      </c>
      <c r="F196" s="77"/>
      <c r="G196" s="77"/>
      <c r="H196" s="77"/>
      <c r="I196" s="35">
        <f>D196-E196+F196</f>
        <v>6664.35</v>
      </c>
      <c r="J196" s="42"/>
    </row>
    <row r="197" spans="1:10" ht="25.5" customHeight="1" thickTop="1">
      <c r="A197" s="116"/>
      <c r="B197" s="117"/>
      <c r="C197" s="130" t="s">
        <v>285</v>
      </c>
      <c r="D197" s="131">
        <f>SUM(D192:D196)</f>
        <v>32180.4</v>
      </c>
      <c r="E197" s="131">
        <f>SUM(E192:E196)</f>
        <v>1610</v>
      </c>
      <c r="F197" s="131">
        <f>SUM(F192:F196)</f>
        <v>90</v>
      </c>
      <c r="G197" s="131">
        <f>SUM(G192:G196)</f>
        <v>0</v>
      </c>
      <c r="H197" s="131">
        <f>SUM(H192:H196)</f>
        <v>0</v>
      </c>
      <c r="I197" s="131">
        <f>SUM(I192:I196)</f>
        <v>30660.4</v>
      </c>
      <c r="J197" s="133"/>
    </row>
    <row r="198" spans="1:10" ht="15" customHeight="1">
      <c r="A198" s="215" t="s">
        <v>294</v>
      </c>
      <c r="B198" s="215"/>
      <c r="C198" s="215"/>
      <c r="D198" s="215"/>
      <c r="E198" s="215"/>
      <c r="F198" s="215"/>
      <c r="G198" s="215"/>
      <c r="H198" s="215"/>
      <c r="I198" s="215"/>
      <c r="J198" s="215"/>
    </row>
    <row r="199" spans="1:10" ht="24.75" customHeight="1">
      <c r="A199" s="48" t="s">
        <v>8</v>
      </c>
      <c r="B199" s="48" t="s">
        <v>0</v>
      </c>
      <c r="C199" s="48" t="s">
        <v>1</v>
      </c>
      <c r="D199" s="48" t="s">
        <v>2</v>
      </c>
      <c r="E199" s="48" t="s">
        <v>3</v>
      </c>
      <c r="F199" s="48" t="s">
        <v>4</v>
      </c>
      <c r="G199" s="89" t="s">
        <v>110</v>
      </c>
      <c r="H199" s="208" t="s">
        <v>428</v>
      </c>
      <c r="I199" s="48" t="s">
        <v>5</v>
      </c>
      <c r="J199" s="48" t="s">
        <v>6</v>
      </c>
    </row>
    <row r="200" spans="1:10" ht="36" customHeight="1" thickBot="1">
      <c r="A200" s="4">
        <v>113</v>
      </c>
      <c r="B200" s="27" t="s">
        <v>315</v>
      </c>
      <c r="C200" s="170" t="s">
        <v>316</v>
      </c>
      <c r="D200" s="32">
        <v>6367.2</v>
      </c>
      <c r="E200" s="32">
        <v>350</v>
      </c>
      <c r="I200" s="35">
        <f>D200-E200+F200+G200+H200</f>
        <v>6017.2</v>
      </c>
      <c r="J200" s="105"/>
    </row>
    <row r="201" spans="1:10" ht="36" customHeight="1" thickBot="1">
      <c r="A201" s="4">
        <v>113</v>
      </c>
      <c r="B201" s="27" t="s">
        <v>183</v>
      </c>
      <c r="C201" s="36" t="s">
        <v>117</v>
      </c>
      <c r="D201" s="35">
        <v>4918.2</v>
      </c>
      <c r="E201" s="35">
        <v>175</v>
      </c>
      <c r="F201" s="35"/>
      <c r="G201" s="35"/>
      <c r="H201" s="35"/>
      <c r="I201" s="35">
        <f aca="true" t="shared" si="10" ref="I201:I206">D201-E201+F201+G201+H201</f>
        <v>4743.2</v>
      </c>
      <c r="J201" s="106"/>
    </row>
    <row r="202" spans="1:10" ht="36" customHeight="1" thickBot="1">
      <c r="A202" s="12">
        <v>113</v>
      </c>
      <c r="B202" s="84" t="s">
        <v>174</v>
      </c>
      <c r="C202" s="36" t="s">
        <v>117</v>
      </c>
      <c r="D202" s="40">
        <v>4672.5</v>
      </c>
      <c r="E202" s="40">
        <v>175</v>
      </c>
      <c r="F202" s="40"/>
      <c r="G202" s="40"/>
      <c r="H202" s="40"/>
      <c r="I202" s="35">
        <f t="shared" si="10"/>
        <v>4497.5</v>
      </c>
      <c r="J202" s="16"/>
    </row>
    <row r="203" spans="1:10" ht="36" customHeight="1" thickBot="1">
      <c r="A203" s="4">
        <v>113</v>
      </c>
      <c r="B203" s="27" t="s">
        <v>185</v>
      </c>
      <c r="C203" s="36" t="s">
        <v>117</v>
      </c>
      <c r="D203" s="35">
        <v>5105.1</v>
      </c>
      <c r="E203" s="35">
        <v>210</v>
      </c>
      <c r="F203" s="35"/>
      <c r="G203" s="35"/>
      <c r="H203" s="35"/>
      <c r="I203" s="35">
        <f t="shared" si="10"/>
        <v>4895.1</v>
      </c>
      <c r="J203" s="106"/>
    </row>
    <row r="204" spans="1:10" ht="36" customHeight="1" thickBot="1">
      <c r="A204" s="4">
        <v>113</v>
      </c>
      <c r="B204" s="27" t="s">
        <v>187</v>
      </c>
      <c r="C204" s="36" t="s">
        <v>182</v>
      </c>
      <c r="D204" s="35">
        <v>5600.7</v>
      </c>
      <c r="E204" s="35">
        <v>210</v>
      </c>
      <c r="F204" s="35"/>
      <c r="G204" s="35"/>
      <c r="H204" s="35"/>
      <c r="I204" s="35">
        <f t="shared" si="10"/>
        <v>5390.7</v>
      </c>
      <c r="J204" s="106"/>
    </row>
    <row r="205" spans="1:10" ht="36" customHeight="1" thickBot="1">
      <c r="A205" s="4">
        <v>113</v>
      </c>
      <c r="B205" s="27" t="s">
        <v>188</v>
      </c>
      <c r="C205" s="36" t="s">
        <v>182</v>
      </c>
      <c r="D205" s="35">
        <v>5600.7</v>
      </c>
      <c r="E205" s="35">
        <v>210</v>
      </c>
      <c r="F205" s="35"/>
      <c r="G205" s="35"/>
      <c r="H205" s="35"/>
      <c r="I205" s="35">
        <f t="shared" si="10"/>
        <v>5390.7</v>
      </c>
      <c r="J205" s="106"/>
    </row>
    <row r="206" spans="1:10" ht="36" customHeight="1" thickBot="1">
      <c r="A206" s="4">
        <v>113</v>
      </c>
      <c r="B206" s="27" t="s">
        <v>189</v>
      </c>
      <c r="C206" s="36" t="s">
        <v>182</v>
      </c>
      <c r="D206" s="35">
        <v>4993.8</v>
      </c>
      <c r="E206" s="35">
        <v>175</v>
      </c>
      <c r="F206" s="35"/>
      <c r="G206" s="35"/>
      <c r="H206" s="35"/>
      <c r="I206" s="35">
        <f t="shared" si="10"/>
        <v>4818.8</v>
      </c>
      <c r="J206" s="106"/>
    </row>
    <row r="207" spans="1:10" ht="29.25" customHeight="1" thickBot="1" thickTop="1">
      <c r="A207" s="116"/>
      <c r="B207" s="117"/>
      <c r="C207" s="130" t="s">
        <v>285</v>
      </c>
      <c r="D207" s="136">
        <f>SUM(D200:D206)</f>
        <v>37258.200000000004</v>
      </c>
      <c r="E207" s="136">
        <f>SUM(E200:E206)</f>
        <v>1505</v>
      </c>
      <c r="F207" s="136">
        <f>SUM(F200:F206)</f>
        <v>0</v>
      </c>
      <c r="G207" s="136">
        <f>SUM(G200:G206)</f>
        <v>0</v>
      </c>
      <c r="H207" s="136">
        <f>SUM(H200:H206)</f>
        <v>0</v>
      </c>
      <c r="I207" s="136">
        <f>SUM(I200:I206)</f>
        <v>35753.200000000004</v>
      </c>
      <c r="J207" s="137"/>
    </row>
    <row r="208" spans="1:10" ht="25.5" customHeight="1" thickTop="1">
      <c r="A208" s="138"/>
      <c r="B208" s="139"/>
      <c r="C208" s="121" t="s">
        <v>7</v>
      </c>
      <c r="D208" s="129">
        <f>SUM(D197+D207)</f>
        <v>69438.6</v>
      </c>
      <c r="E208" s="129">
        <f>SUM(E197+E207)</f>
        <v>3115</v>
      </c>
      <c r="F208" s="129">
        <f>SUM(F197+F207)</f>
        <v>90</v>
      </c>
      <c r="G208" s="129">
        <f>SUM(G197+G207)</f>
        <v>0</v>
      </c>
      <c r="H208" s="129">
        <f>SUM(H197+H207)</f>
        <v>0</v>
      </c>
      <c r="I208" s="129">
        <f>SUM(I197+I207)</f>
        <v>66413.6</v>
      </c>
      <c r="J208" s="133"/>
    </row>
    <row r="209" spans="1:10" ht="15" customHeight="1">
      <c r="A209" s="214" t="s">
        <v>10</v>
      </c>
      <c r="B209" s="214"/>
      <c r="C209" s="214"/>
      <c r="D209" s="214"/>
      <c r="E209" s="214"/>
      <c r="F209" s="214"/>
      <c r="G209" s="214"/>
      <c r="H209" s="214"/>
      <c r="I209" s="214"/>
      <c r="J209" s="214"/>
    </row>
    <row r="210" spans="1:10" ht="15" customHeight="1">
      <c r="A210" s="214" t="s">
        <v>11</v>
      </c>
      <c r="B210" s="214"/>
      <c r="C210" s="214"/>
      <c r="D210" s="214"/>
      <c r="E210" s="214"/>
      <c r="F210" s="214"/>
      <c r="G210" s="214"/>
      <c r="H210" s="214"/>
      <c r="I210" s="214"/>
      <c r="J210" s="214"/>
    </row>
    <row r="211" spans="1:10" ht="15" customHeight="1">
      <c r="A211" s="214" t="str">
        <f>A3</f>
        <v>Nómina que corresponde a la 1ER (PRIMERA) quincena del mes de MARZO de 2016.</v>
      </c>
      <c r="B211" s="214"/>
      <c r="C211" s="214"/>
      <c r="D211" s="214"/>
      <c r="E211" s="214"/>
      <c r="F211" s="214"/>
      <c r="G211" s="214"/>
      <c r="H211" s="214"/>
      <c r="I211" s="214"/>
      <c r="J211" s="214"/>
    </row>
    <row r="212" spans="1:10" ht="15" customHeight="1">
      <c r="A212" s="213" t="s">
        <v>409</v>
      </c>
      <c r="B212" s="213"/>
      <c r="C212" s="213"/>
      <c r="D212" s="213"/>
      <c r="E212" s="213"/>
      <c r="F212" s="213"/>
      <c r="G212" s="213"/>
      <c r="H212" s="213"/>
      <c r="I212" s="213"/>
      <c r="J212" s="213"/>
    </row>
    <row r="213" spans="1:10" ht="24.75" customHeight="1">
      <c r="A213" s="172" t="s">
        <v>8</v>
      </c>
      <c r="B213" s="172" t="s">
        <v>0</v>
      </c>
      <c r="C213" s="172" t="s">
        <v>1</v>
      </c>
      <c r="D213" s="172" t="s">
        <v>2</v>
      </c>
      <c r="E213" s="172" t="s">
        <v>3</v>
      </c>
      <c r="F213" s="172" t="s">
        <v>4</v>
      </c>
      <c r="G213" s="89" t="s">
        <v>110</v>
      </c>
      <c r="H213" s="208" t="s">
        <v>428</v>
      </c>
      <c r="I213" s="172" t="s">
        <v>5</v>
      </c>
      <c r="J213" s="172" t="s">
        <v>6</v>
      </c>
    </row>
    <row r="214" spans="1:10" s="174" customFormat="1" ht="25.5" customHeight="1" thickBot="1">
      <c r="A214" s="55">
        <v>113</v>
      </c>
      <c r="B214" s="59" t="s">
        <v>307</v>
      </c>
      <c r="C214" s="79" t="s">
        <v>54</v>
      </c>
      <c r="D214" s="75">
        <v>7791</v>
      </c>
      <c r="E214" s="75">
        <v>420</v>
      </c>
      <c r="F214" s="173"/>
      <c r="G214" s="173"/>
      <c r="H214" s="173"/>
      <c r="I214" s="75">
        <f>D214-E214+F214</f>
        <v>7371</v>
      </c>
      <c r="J214" s="67"/>
    </row>
    <row r="215" spans="1:10" ht="39" customHeight="1" thickBot="1">
      <c r="A215" s="4">
        <v>113</v>
      </c>
      <c r="B215" s="27" t="s">
        <v>344</v>
      </c>
      <c r="C215" s="29" t="s">
        <v>21</v>
      </c>
      <c r="D215" s="35">
        <v>3043.95</v>
      </c>
      <c r="E215" s="35"/>
      <c r="F215" s="35">
        <v>111</v>
      </c>
      <c r="G215" s="50"/>
      <c r="H215" s="50"/>
      <c r="I215" s="35">
        <f>D215-E215+F215</f>
        <v>3154.95</v>
      </c>
      <c r="J215" s="42"/>
    </row>
    <row r="216" spans="1:10" ht="36" customHeight="1" thickBot="1">
      <c r="A216" s="4">
        <v>113</v>
      </c>
      <c r="B216" s="27" t="s">
        <v>79</v>
      </c>
      <c r="C216" s="31" t="s">
        <v>77</v>
      </c>
      <c r="D216" s="35">
        <v>5125.36</v>
      </c>
      <c r="E216" s="77">
        <v>125.36</v>
      </c>
      <c r="F216" s="77"/>
      <c r="G216" s="77"/>
      <c r="H216" s="77"/>
      <c r="I216" s="35">
        <f>D216-E216+F216</f>
        <v>5000</v>
      </c>
      <c r="J216" s="42"/>
    </row>
    <row r="217" spans="1:10" ht="36" customHeight="1" thickBot="1">
      <c r="A217" s="4">
        <v>113</v>
      </c>
      <c r="B217" s="27" t="s">
        <v>84</v>
      </c>
      <c r="C217" s="31" t="s">
        <v>77</v>
      </c>
      <c r="D217" s="32">
        <v>5691</v>
      </c>
      <c r="E217" s="32">
        <v>420</v>
      </c>
      <c r="F217" s="77"/>
      <c r="G217" s="77"/>
      <c r="H217" s="77"/>
      <c r="I217" s="35">
        <f>D217-E217+F217</f>
        <v>5271</v>
      </c>
      <c r="J217" s="42"/>
    </row>
    <row r="218" spans="1:10" s="179" customFormat="1" ht="25.5" customHeight="1" thickTop="1">
      <c r="A218" s="175"/>
      <c r="B218" s="176"/>
      <c r="C218" s="177" t="s">
        <v>285</v>
      </c>
      <c r="D218" s="196">
        <f>SUM(D214:D217)</f>
        <v>21651.31</v>
      </c>
      <c r="E218" s="196">
        <f>SUM(E214:E217)</f>
        <v>965.36</v>
      </c>
      <c r="F218" s="196">
        <f>SUM(F214:F217)</f>
        <v>111</v>
      </c>
      <c r="G218" s="196">
        <f>SUM(G214:G217)</f>
        <v>0</v>
      </c>
      <c r="H218" s="196">
        <f>SUM(H214:H217)</f>
        <v>0</v>
      </c>
      <c r="I218" s="196">
        <f>SUM(I214:I217)</f>
        <v>20796.95</v>
      </c>
      <c r="J218" s="178"/>
    </row>
    <row r="219" spans="1:10" ht="15" customHeight="1">
      <c r="A219" s="214" t="s">
        <v>10</v>
      </c>
      <c r="B219" s="214"/>
      <c r="C219" s="214"/>
      <c r="D219" s="214"/>
      <c r="E219" s="214"/>
      <c r="F219" s="214"/>
      <c r="G219" s="214"/>
      <c r="H219" s="214"/>
      <c r="I219" s="214"/>
      <c r="J219" s="214"/>
    </row>
    <row r="220" spans="1:10" ht="15" customHeight="1">
      <c r="A220" s="214" t="s">
        <v>11</v>
      </c>
      <c r="B220" s="214"/>
      <c r="C220" s="214"/>
      <c r="D220" s="214"/>
      <c r="E220" s="214"/>
      <c r="F220" s="214"/>
      <c r="G220" s="214"/>
      <c r="H220" s="214"/>
      <c r="I220" s="214"/>
      <c r="J220" s="214"/>
    </row>
    <row r="221" spans="1:10" ht="15" customHeight="1">
      <c r="A221" s="214" t="str">
        <f>A3</f>
        <v>Nómina que corresponde a la 1ER (PRIMERA) quincena del mes de MARZO de 2016.</v>
      </c>
      <c r="B221" s="214"/>
      <c r="C221" s="214"/>
      <c r="D221" s="214"/>
      <c r="E221" s="214"/>
      <c r="F221" s="214"/>
      <c r="G221" s="214"/>
      <c r="H221" s="214"/>
      <c r="I221" s="214"/>
      <c r="J221" s="214"/>
    </row>
    <row r="222" spans="1:10" ht="15" customHeight="1">
      <c r="A222" s="213" t="s">
        <v>410</v>
      </c>
      <c r="B222" s="213"/>
      <c r="C222" s="213"/>
      <c r="D222" s="213"/>
      <c r="E222" s="213"/>
      <c r="F222" s="213"/>
      <c r="G222" s="213"/>
      <c r="H222" s="213"/>
      <c r="I222" s="213"/>
      <c r="J222" s="213"/>
    </row>
    <row r="223" spans="1:10" ht="24.75" customHeight="1">
      <c r="A223" s="48" t="s">
        <v>8</v>
      </c>
      <c r="B223" s="48" t="s">
        <v>0</v>
      </c>
      <c r="C223" s="48" t="s">
        <v>1</v>
      </c>
      <c r="D223" s="48" t="s">
        <v>2</v>
      </c>
      <c r="E223" s="48" t="s">
        <v>3</v>
      </c>
      <c r="F223" s="48" t="s">
        <v>4</v>
      </c>
      <c r="G223" s="89" t="s">
        <v>110</v>
      </c>
      <c r="H223" s="208" t="s">
        <v>428</v>
      </c>
      <c r="I223" s="48" t="s">
        <v>5</v>
      </c>
      <c r="J223" s="48" t="s">
        <v>6</v>
      </c>
    </row>
    <row r="224" spans="1:10" ht="51" customHeight="1" thickBot="1">
      <c r="A224" s="55">
        <v>113</v>
      </c>
      <c r="B224" s="72" t="s">
        <v>87</v>
      </c>
      <c r="C224" s="74" t="s">
        <v>54</v>
      </c>
      <c r="D224" s="75">
        <v>7791</v>
      </c>
      <c r="E224" s="75">
        <v>420</v>
      </c>
      <c r="F224" s="75"/>
      <c r="G224" s="75"/>
      <c r="H224" s="75"/>
      <c r="I224" s="75">
        <f>D224-E224+F224</f>
        <v>7371</v>
      </c>
      <c r="J224" s="67"/>
    </row>
    <row r="225" spans="1:10" ht="51" customHeight="1" thickBot="1">
      <c r="A225" s="4">
        <v>113</v>
      </c>
      <c r="B225" s="49" t="s">
        <v>88</v>
      </c>
      <c r="C225" s="31" t="s">
        <v>21</v>
      </c>
      <c r="D225" s="35">
        <v>3099.6</v>
      </c>
      <c r="E225" s="35"/>
      <c r="F225" s="35">
        <v>111</v>
      </c>
      <c r="G225" s="35"/>
      <c r="H225" s="35"/>
      <c r="I225" s="35">
        <f>D225-E225+F225</f>
        <v>3210.6</v>
      </c>
      <c r="J225" s="42"/>
    </row>
    <row r="226" spans="1:10" ht="51" customHeight="1" thickBot="1">
      <c r="A226" s="4">
        <v>113</v>
      </c>
      <c r="B226" s="49" t="s">
        <v>89</v>
      </c>
      <c r="C226" s="29" t="s">
        <v>25</v>
      </c>
      <c r="D226" s="33">
        <v>3099.6</v>
      </c>
      <c r="E226" s="33"/>
      <c r="F226" s="33">
        <v>111</v>
      </c>
      <c r="G226" s="33"/>
      <c r="H226" s="158"/>
      <c r="I226" s="33">
        <f>D226-E226+F226</f>
        <v>3210.6</v>
      </c>
      <c r="J226" s="42"/>
    </row>
    <row r="227" spans="1:10" ht="25.5" customHeight="1" thickTop="1">
      <c r="A227" s="125"/>
      <c r="B227" s="126"/>
      <c r="C227" s="121" t="s">
        <v>7</v>
      </c>
      <c r="D227" s="119">
        <f>SUM(D224:D226)</f>
        <v>13990.2</v>
      </c>
      <c r="E227" s="119">
        <f>SUM(E224:E226)</f>
        <v>420</v>
      </c>
      <c r="F227" s="119">
        <f>SUM(F224:F226)</f>
        <v>222</v>
      </c>
      <c r="G227" s="119">
        <f>SUM(G224:G226)</f>
        <v>0</v>
      </c>
      <c r="H227" s="119">
        <f>SUM(H224:H226)</f>
        <v>0</v>
      </c>
      <c r="I227" s="119">
        <f>SUM(I224:I226)</f>
        <v>13792.2</v>
      </c>
      <c r="J227" s="133"/>
    </row>
    <row r="228" spans="1:10" ht="15" customHeight="1">
      <c r="A228" s="214" t="s">
        <v>10</v>
      </c>
      <c r="B228" s="214"/>
      <c r="C228" s="214"/>
      <c r="D228" s="214"/>
      <c r="E228" s="214"/>
      <c r="F228" s="214"/>
      <c r="G228" s="214"/>
      <c r="H228" s="214"/>
      <c r="I228" s="214"/>
      <c r="J228" s="214"/>
    </row>
    <row r="229" spans="1:10" ht="15" customHeight="1">
      <c r="A229" s="214" t="s">
        <v>11</v>
      </c>
      <c r="B229" s="214"/>
      <c r="C229" s="214"/>
      <c r="D229" s="214"/>
      <c r="E229" s="214"/>
      <c r="F229" s="214"/>
      <c r="G229" s="214"/>
      <c r="H229" s="214"/>
      <c r="I229" s="214"/>
      <c r="J229" s="214"/>
    </row>
    <row r="230" spans="1:10" ht="15" customHeight="1">
      <c r="A230" s="214" t="str">
        <f>A3</f>
        <v>Nómina que corresponde a la 1ER (PRIMERA) quincena del mes de MARZO de 2016.</v>
      </c>
      <c r="B230" s="214"/>
      <c r="C230" s="214"/>
      <c r="D230" s="214"/>
      <c r="E230" s="214"/>
      <c r="F230" s="214"/>
      <c r="G230" s="214"/>
      <c r="H230" s="214"/>
      <c r="I230" s="214"/>
      <c r="J230" s="214"/>
    </row>
    <row r="231" spans="1:10" ht="15" customHeight="1">
      <c r="A231" s="213" t="s">
        <v>411</v>
      </c>
      <c r="B231" s="213"/>
      <c r="C231" s="213"/>
      <c r="D231" s="213"/>
      <c r="E231" s="213"/>
      <c r="F231" s="213"/>
      <c r="G231" s="213"/>
      <c r="H231" s="213"/>
      <c r="I231" s="213"/>
      <c r="J231" s="213"/>
    </row>
    <row r="232" spans="1:10" ht="24" customHeight="1">
      <c r="A232" s="48" t="s">
        <v>8</v>
      </c>
      <c r="B232" s="48" t="s">
        <v>0</v>
      </c>
      <c r="C232" s="48" t="s">
        <v>1</v>
      </c>
      <c r="D232" s="48" t="s">
        <v>2</v>
      </c>
      <c r="E232" s="48" t="s">
        <v>3</v>
      </c>
      <c r="F232" s="48" t="s">
        <v>4</v>
      </c>
      <c r="G232" s="89" t="s">
        <v>110</v>
      </c>
      <c r="H232" s="208" t="s">
        <v>428</v>
      </c>
      <c r="I232" s="48" t="s">
        <v>5</v>
      </c>
      <c r="J232" s="48" t="s">
        <v>6</v>
      </c>
    </row>
    <row r="233" spans="1:10" ht="36" customHeight="1" thickBot="1">
      <c r="A233" s="55">
        <v>113</v>
      </c>
      <c r="B233" s="72" t="s">
        <v>90</v>
      </c>
      <c r="C233" s="74" t="s">
        <v>54</v>
      </c>
      <c r="D233" s="75">
        <v>7791</v>
      </c>
      <c r="E233" s="75">
        <v>420</v>
      </c>
      <c r="F233" s="75"/>
      <c r="G233" s="75"/>
      <c r="H233" s="75"/>
      <c r="I233" s="75">
        <f aca="true" t="shared" si="11" ref="I233:I242">D233-E233+F233</f>
        <v>7371</v>
      </c>
      <c r="J233" s="67"/>
    </row>
    <row r="234" spans="1:10" ht="36" customHeight="1" thickBot="1">
      <c r="A234" s="4">
        <v>113</v>
      </c>
      <c r="B234" s="84" t="s">
        <v>95</v>
      </c>
      <c r="C234" s="63" t="s">
        <v>381</v>
      </c>
      <c r="D234" s="40">
        <v>3624.6</v>
      </c>
      <c r="E234" s="40"/>
      <c r="F234" s="40">
        <v>90</v>
      </c>
      <c r="G234" s="40"/>
      <c r="H234" s="40"/>
      <c r="I234" s="35">
        <f t="shared" si="11"/>
        <v>3714.6</v>
      </c>
      <c r="J234" s="42"/>
    </row>
    <row r="235" spans="1:10" ht="36" customHeight="1" thickBot="1">
      <c r="A235" s="4">
        <v>113</v>
      </c>
      <c r="B235" s="84" t="s">
        <v>94</v>
      </c>
      <c r="C235" s="63" t="s">
        <v>384</v>
      </c>
      <c r="D235" s="40">
        <v>4213.65</v>
      </c>
      <c r="E235" s="40"/>
      <c r="F235" s="40">
        <v>90</v>
      </c>
      <c r="G235" s="40"/>
      <c r="H235" s="40"/>
      <c r="I235" s="35">
        <f t="shared" si="11"/>
        <v>4303.65</v>
      </c>
      <c r="J235" s="42"/>
    </row>
    <row r="236" spans="1:10" ht="36" customHeight="1" thickBot="1">
      <c r="A236" s="4">
        <v>113</v>
      </c>
      <c r="B236" s="84" t="s">
        <v>93</v>
      </c>
      <c r="C236" s="63" t="s">
        <v>385</v>
      </c>
      <c r="D236" s="40">
        <v>1639.05</v>
      </c>
      <c r="E236" s="40"/>
      <c r="F236" s="40">
        <v>167</v>
      </c>
      <c r="G236" s="40"/>
      <c r="H236" s="40"/>
      <c r="I236" s="35">
        <f t="shared" si="11"/>
        <v>1806.05</v>
      </c>
      <c r="J236" s="42"/>
    </row>
    <row r="237" spans="1:10" ht="36" customHeight="1" thickBot="1">
      <c r="A237" s="4">
        <v>113</v>
      </c>
      <c r="B237" s="85" t="s">
        <v>99</v>
      </c>
      <c r="C237" s="63" t="s">
        <v>382</v>
      </c>
      <c r="D237" s="40">
        <v>2263.8</v>
      </c>
      <c r="E237" s="40"/>
      <c r="F237" s="40">
        <v>155</v>
      </c>
      <c r="G237" s="40"/>
      <c r="H237" s="40"/>
      <c r="I237" s="35">
        <f t="shared" si="11"/>
        <v>2418.8</v>
      </c>
      <c r="J237" s="42"/>
    </row>
    <row r="238" spans="1:10" ht="36" customHeight="1" thickBot="1">
      <c r="A238" s="4">
        <v>113</v>
      </c>
      <c r="B238" s="84" t="s">
        <v>91</v>
      </c>
      <c r="C238" s="63" t="s">
        <v>383</v>
      </c>
      <c r="D238" s="40">
        <v>2585.1</v>
      </c>
      <c r="E238" s="40"/>
      <c r="F238" s="40">
        <v>142</v>
      </c>
      <c r="G238" s="40"/>
      <c r="H238" s="40"/>
      <c r="I238" s="35">
        <f t="shared" si="11"/>
        <v>2727.1</v>
      </c>
      <c r="J238" s="42"/>
    </row>
    <row r="239" spans="1:10" ht="36" customHeight="1" thickBot="1">
      <c r="A239" s="4">
        <v>113</v>
      </c>
      <c r="B239" s="84" t="s">
        <v>92</v>
      </c>
      <c r="C239" s="63" t="s">
        <v>386</v>
      </c>
      <c r="D239" s="40">
        <v>2585.1</v>
      </c>
      <c r="E239" s="40"/>
      <c r="F239" s="40">
        <v>142</v>
      </c>
      <c r="G239" s="40"/>
      <c r="H239" s="40"/>
      <c r="I239" s="35">
        <f t="shared" si="11"/>
        <v>2727.1</v>
      </c>
      <c r="J239" s="42"/>
    </row>
    <row r="240" spans="1:10" ht="36" customHeight="1" thickBot="1">
      <c r="A240" s="4">
        <v>113</v>
      </c>
      <c r="B240" s="84" t="s">
        <v>97</v>
      </c>
      <c r="C240" s="63" t="s">
        <v>386</v>
      </c>
      <c r="D240" s="40">
        <v>1639.05</v>
      </c>
      <c r="E240" s="40"/>
      <c r="F240" s="40">
        <v>167</v>
      </c>
      <c r="G240" s="40"/>
      <c r="H240" s="40"/>
      <c r="I240" s="35">
        <f t="shared" si="11"/>
        <v>1806.05</v>
      </c>
      <c r="J240" s="42"/>
    </row>
    <row r="241" spans="1:10" ht="36" customHeight="1" thickBot="1">
      <c r="A241" s="4">
        <v>113</v>
      </c>
      <c r="B241" s="84" t="s">
        <v>328</v>
      </c>
      <c r="C241" s="63" t="s">
        <v>386</v>
      </c>
      <c r="D241" s="40">
        <v>1639.05</v>
      </c>
      <c r="E241" s="40"/>
      <c r="F241" s="40">
        <v>167</v>
      </c>
      <c r="G241" s="40"/>
      <c r="H241" s="40"/>
      <c r="I241" s="35">
        <f t="shared" si="11"/>
        <v>1806.05</v>
      </c>
      <c r="J241" s="42"/>
    </row>
    <row r="242" spans="1:10" ht="36" customHeight="1" thickBot="1">
      <c r="A242" s="4">
        <v>113</v>
      </c>
      <c r="B242" s="85" t="s">
        <v>100</v>
      </c>
      <c r="C242" s="63" t="s">
        <v>386</v>
      </c>
      <c r="D242" s="40">
        <v>2585.1</v>
      </c>
      <c r="E242" s="40"/>
      <c r="F242" s="40">
        <v>142</v>
      </c>
      <c r="G242" s="40"/>
      <c r="H242" s="40"/>
      <c r="I242" s="35">
        <f t="shared" si="11"/>
        <v>2727.1</v>
      </c>
      <c r="J242" s="42"/>
    </row>
    <row r="243" spans="1:10" ht="36" customHeight="1" thickBot="1">
      <c r="A243" s="4">
        <v>113</v>
      </c>
      <c r="B243" s="84" t="s">
        <v>96</v>
      </c>
      <c r="C243" s="63" t="s">
        <v>387</v>
      </c>
      <c r="D243" s="40">
        <v>2585.1</v>
      </c>
      <c r="E243" s="40"/>
      <c r="F243" s="40">
        <v>142</v>
      </c>
      <c r="G243" s="40"/>
      <c r="H243" s="40"/>
      <c r="I243" s="35">
        <f>D243-E243+F243</f>
        <v>2727.1</v>
      </c>
      <c r="J243" s="42"/>
    </row>
    <row r="244" spans="1:10" ht="36" customHeight="1" thickBot="1">
      <c r="A244" s="4">
        <v>113</v>
      </c>
      <c r="B244" s="84" t="s">
        <v>327</v>
      </c>
      <c r="C244" s="63" t="s">
        <v>387</v>
      </c>
      <c r="D244" s="40">
        <v>1639.05</v>
      </c>
      <c r="E244" s="40"/>
      <c r="F244" s="40">
        <v>167</v>
      </c>
      <c r="G244" s="40"/>
      <c r="H244" s="40"/>
      <c r="I244" s="35">
        <f>D244-E244+F244</f>
        <v>1806.05</v>
      </c>
      <c r="J244" s="42"/>
    </row>
    <row r="245" spans="1:10" ht="36" customHeight="1" thickBot="1">
      <c r="A245" s="4">
        <v>113</v>
      </c>
      <c r="B245" s="85" t="s">
        <v>98</v>
      </c>
      <c r="C245" s="63" t="s">
        <v>387</v>
      </c>
      <c r="D245" s="40">
        <v>2263.8</v>
      </c>
      <c r="E245" s="40"/>
      <c r="F245" s="40">
        <v>155</v>
      </c>
      <c r="G245" s="40"/>
      <c r="H245" s="40"/>
      <c r="I245" s="35">
        <f>D245-E245+F245</f>
        <v>2418.8</v>
      </c>
      <c r="J245" s="42"/>
    </row>
    <row r="246" spans="1:10" ht="36" customHeight="1" thickBot="1">
      <c r="A246" s="4">
        <v>113</v>
      </c>
      <c r="B246" s="85" t="s">
        <v>101</v>
      </c>
      <c r="C246" s="63" t="s">
        <v>387</v>
      </c>
      <c r="D246" s="54">
        <v>1718.85</v>
      </c>
      <c r="E246" s="54"/>
      <c r="F246" s="54">
        <v>175</v>
      </c>
      <c r="G246" s="54"/>
      <c r="H246" s="192"/>
      <c r="I246" s="33">
        <f>D246-E246+F246</f>
        <v>1893.85</v>
      </c>
      <c r="J246" s="42"/>
    </row>
    <row r="247" spans="1:10" ht="25.5" customHeight="1" thickTop="1">
      <c r="A247" s="125"/>
      <c r="B247" s="135"/>
      <c r="C247" s="121" t="s">
        <v>7</v>
      </c>
      <c r="D247" s="129">
        <f aca="true" t="shared" si="12" ref="D247:I247">SUM(D233:D246)</f>
        <v>38772.299999999996</v>
      </c>
      <c r="E247" s="129">
        <f t="shared" si="12"/>
        <v>420</v>
      </c>
      <c r="F247" s="129">
        <f t="shared" si="12"/>
        <v>1901</v>
      </c>
      <c r="G247" s="129">
        <f t="shared" si="12"/>
        <v>0</v>
      </c>
      <c r="H247" s="129">
        <f t="shared" si="12"/>
        <v>0</v>
      </c>
      <c r="I247" s="129">
        <f t="shared" si="12"/>
        <v>40253.299999999996</v>
      </c>
      <c r="J247" s="133"/>
    </row>
    <row r="248" spans="1:10" ht="15" customHeight="1">
      <c r="A248" s="214" t="s">
        <v>10</v>
      </c>
      <c r="B248" s="214"/>
      <c r="C248" s="214"/>
      <c r="D248" s="214"/>
      <c r="E248" s="214"/>
      <c r="F248" s="214"/>
      <c r="G248" s="214"/>
      <c r="H248" s="214"/>
      <c r="I248" s="214"/>
      <c r="J248" s="214"/>
    </row>
    <row r="249" spans="1:10" ht="15" customHeight="1">
      <c r="A249" s="214" t="s">
        <v>11</v>
      </c>
      <c r="B249" s="214"/>
      <c r="C249" s="214"/>
      <c r="D249" s="214"/>
      <c r="E249" s="214"/>
      <c r="F249" s="214"/>
      <c r="G249" s="214"/>
      <c r="H249" s="214"/>
      <c r="I249" s="214"/>
      <c r="J249" s="214"/>
    </row>
    <row r="250" spans="1:10" ht="15" customHeight="1">
      <c r="A250" s="214" t="str">
        <f>A3</f>
        <v>Nómina que corresponde a la 1ER (PRIMERA) quincena del mes de MARZO de 2016.</v>
      </c>
      <c r="B250" s="214"/>
      <c r="C250" s="214"/>
      <c r="D250" s="214"/>
      <c r="E250" s="214"/>
      <c r="F250" s="214"/>
      <c r="G250" s="214"/>
      <c r="H250" s="214"/>
      <c r="I250" s="214"/>
      <c r="J250" s="214"/>
    </row>
    <row r="251" spans="1:10" ht="15" customHeight="1">
      <c r="A251" s="213" t="s">
        <v>412</v>
      </c>
      <c r="B251" s="213"/>
      <c r="C251" s="213"/>
      <c r="D251" s="213"/>
      <c r="E251" s="213"/>
      <c r="F251" s="213"/>
      <c r="G251" s="213"/>
      <c r="H251" s="213"/>
      <c r="I251" s="213"/>
      <c r="J251" s="213"/>
    </row>
    <row r="252" spans="1:10" ht="24.75" customHeight="1">
      <c r="A252" s="48" t="s">
        <v>8</v>
      </c>
      <c r="B252" s="48" t="s">
        <v>0</v>
      </c>
      <c r="C252" s="48" t="s">
        <v>1</v>
      </c>
      <c r="D252" s="48" t="s">
        <v>2</v>
      </c>
      <c r="E252" s="48" t="s">
        <v>3</v>
      </c>
      <c r="F252" s="48" t="s">
        <v>4</v>
      </c>
      <c r="G252" s="89" t="s">
        <v>110</v>
      </c>
      <c r="H252" s="208" t="s">
        <v>428</v>
      </c>
      <c r="I252" s="48" t="s">
        <v>5</v>
      </c>
      <c r="J252" s="48" t="s">
        <v>6</v>
      </c>
    </row>
    <row r="253" spans="1:10" ht="51" customHeight="1" thickBot="1">
      <c r="A253" s="55">
        <v>113</v>
      </c>
      <c r="B253" s="72" t="s">
        <v>102</v>
      </c>
      <c r="C253" s="74" t="s">
        <v>54</v>
      </c>
      <c r="D253" s="75">
        <v>7791</v>
      </c>
      <c r="E253" s="75">
        <v>420</v>
      </c>
      <c r="F253" s="75"/>
      <c r="G253" s="75"/>
      <c r="H253" s="75"/>
      <c r="I253" s="75">
        <f aca="true" t="shared" si="13" ref="I253:I258">D253-E253+F253</f>
        <v>7371</v>
      </c>
      <c r="J253" s="67"/>
    </row>
    <row r="254" spans="1:10" ht="51" customHeight="1" thickBot="1">
      <c r="A254" s="7">
        <v>13</v>
      </c>
      <c r="B254" s="207" t="s">
        <v>424</v>
      </c>
      <c r="C254" s="83" t="s">
        <v>422</v>
      </c>
      <c r="D254" s="40">
        <v>3121</v>
      </c>
      <c r="E254" s="40"/>
      <c r="F254" s="40">
        <v>129</v>
      </c>
      <c r="G254" s="40"/>
      <c r="H254" s="40"/>
      <c r="I254" s="40">
        <v>3250</v>
      </c>
      <c r="J254" s="206"/>
    </row>
    <row r="255" spans="1:10" ht="51" customHeight="1" thickBot="1">
      <c r="A255" s="4">
        <v>113</v>
      </c>
      <c r="B255" s="49" t="s">
        <v>147</v>
      </c>
      <c r="C255" s="31" t="s">
        <v>146</v>
      </c>
      <c r="D255" s="35">
        <v>4174.8</v>
      </c>
      <c r="E255" s="35"/>
      <c r="F255" s="35">
        <v>90</v>
      </c>
      <c r="G255" s="35"/>
      <c r="H255" s="35"/>
      <c r="I255" s="35">
        <f t="shared" si="13"/>
        <v>4264.8</v>
      </c>
      <c r="J255" s="10"/>
    </row>
    <row r="256" spans="1:10" ht="51" customHeight="1" thickBot="1">
      <c r="A256" s="4">
        <v>113</v>
      </c>
      <c r="B256" s="49" t="s">
        <v>310</v>
      </c>
      <c r="C256" s="31" t="s">
        <v>25</v>
      </c>
      <c r="D256" s="35">
        <v>3915.45</v>
      </c>
      <c r="E256" s="78"/>
      <c r="F256" s="78">
        <v>90</v>
      </c>
      <c r="G256" s="78"/>
      <c r="H256" s="78"/>
      <c r="I256" s="35">
        <f t="shared" si="13"/>
        <v>4005.45</v>
      </c>
      <c r="J256" s="10"/>
    </row>
    <row r="257" spans="1:10" ht="51" customHeight="1" thickBot="1">
      <c r="A257" s="4">
        <v>113</v>
      </c>
      <c r="B257" s="160" t="s">
        <v>305</v>
      </c>
      <c r="C257" s="28" t="s">
        <v>306</v>
      </c>
      <c r="D257" s="35">
        <v>3043.95</v>
      </c>
      <c r="E257" s="35"/>
      <c r="F257" s="35">
        <v>111</v>
      </c>
      <c r="G257" s="35"/>
      <c r="H257" s="35"/>
      <c r="I257" s="35">
        <f t="shared" si="13"/>
        <v>3154.95</v>
      </c>
      <c r="J257" s="42"/>
    </row>
    <row r="258" spans="1:10" ht="51" customHeight="1" thickBot="1">
      <c r="A258" s="4">
        <v>113</v>
      </c>
      <c r="B258" s="27" t="s">
        <v>230</v>
      </c>
      <c r="C258" s="31" t="s">
        <v>25</v>
      </c>
      <c r="D258" s="35">
        <v>3650.85</v>
      </c>
      <c r="E258" s="35"/>
      <c r="F258" s="35">
        <v>90</v>
      </c>
      <c r="G258" s="35"/>
      <c r="H258" s="35"/>
      <c r="I258" s="35">
        <f t="shared" si="13"/>
        <v>3740.85</v>
      </c>
      <c r="J258" s="42"/>
    </row>
    <row r="259" ht="12.75" customHeight="1" thickBot="1"/>
    <row r="260" spans="1:10" ht="25.5" customHeight="1" thickTop="1">
      <c r="A260" s="125"/>
      <c r="B260" s="135"/>
      <c r="C260" s="121" t="s">
        <v>7</v>
      </c>
      <c r="D260" s="131">
        <f>SUM(D253:D259)</f>
        <v>25697.05</v>
      </c>
      <c r="E260" s="131">
        <f>SUM(E253:E259)</f>
        <v>420</v>
      </c>
      <c r="F260" s="131">
        <f>SUM(F253:F259)</f>
        <v>510</v>
      </c>
      <c r="G260" s="131">
        <f>SUM(G253:G259)</f>
        <v>0</v>
      </c>
      <c r="H260" s="131">
        <f>SUM(H253:H259)</f>
        <v>0</v>
      </c>
      <c r="I260" s="131">
        <f>SUM(I253:I259)</f>
        <v>25787.05</v>
      </c>
      <c r="J260" s="133"/>
    </row>
    <row r="261" spans="1:10" ht="15" customHeight="1">
      <c r="A261" s="214" t="s">
        <v>10</v>
      </c>
      <c r="B261" s="214"/>
      <c r="C261" s="214"/>
      <c r="D261" s="214"/>
      <c r="E261" s="214"/>
      <c r="F261" s="214"/>
      <c r="G261" s="214"/>
      <c r="H261" s="214"/>
      <c r="I261" s="214"/>
      <c r="J261" s="214"/>
    </row>
    <row r="262" spans="1:10" ht="15" customHeight="1">
      <c r="A262" s="214" t="s">
        <v>11</v>
      </c>
      <c r="B262" s="214"/>
      <c r="C262" s="214"/>
      <c r="D262" s="214"/>
      <c r="E262" s="214"/>
      <c r="F262" s="214"/>
      <c r="G262" s="214"/>
      <c r="H262" s="214"/>
      <c r="I262" s="214"/>
      <c r="J262" s="214"/>
    </row>
    <row r="263" spans="1:10" ht="15" customHeight="1">
      <c r="A263" s="214" t="str">
        <f>A3</f>
        <v>Nómina que corresponde a la 1ER (PRIMERA) quincena del mes de MARZO de 2016.</v>
      </c>
      <c r="B263" s="214"/>
      <c r="C263" s="214"/>
      <c r="D263" s="214"/>
      <c r="E263" s="214"/>
      <c r="F263" s="214"/>
      <c r="G263" s="214"/>
      <c r="H263" s="214"/>
      <c r="I263" s="214"/>
      <c r="J263" s="214"/>
    </row>
    <row r="264" spans="1:10" ht="15" customHeight="1">
      <c r="A264" s="213" t="s">
        <v>413</v>
      </c>
      <c r="B264" s="213"/>
      <c r="C264" s="213"/>
      <c r="D264" s="213"/>
      <c r="E264" s="213"/>
      <c r="F264" s="213"/>
      <c r="G264" s="213"/>
      <c r="H264" s="213"/>
      <c r="I264" s="213"/>
      <c r="J264" s="213"/>
    </row>
    <row r="265" spans="1:10" ht="24.75" customHeight="1">
      <c r="A265" s="48" t="s">
        <v>8</v>
      </c>
      <c r="B265" s="48" t="s">
        <v>0</v>
      </c>
      <c r="C265" s="48" t="s">
        <v>1</v>
      </c>
      <c r="D265" s="48" t="s">
        <v>2</v>
      </c>
      <c r="E265" s="48" t="s">
        <v>3</v>
      </c>
      <c r="F265" s="48" t="s">
        <v>4</v>
      </c>
      <c r="G265" s="89" t="s">
        <v>110</v>
      </c>
      <c r="H265" s="208" t="s">
        <v>428</v>
      </c>
      <c r="I265" s="48" t="s">
        <v>5</v>
      </c>
      <c r="J265" s="48" t="s">
        <v>6</v>
      </c>
    </row>
    <row r="266" spans="1:10" ht="51" customHeight="1" thickBot="1">
      <c r="A266" s="55">
        <v>113</v>
      </c>
      <c r="B266" s="72" t="s">
        <v>103</v>
      </c>
      <c r="C266" s="74" t="s">
        <v>54</v>
      </c>
      <c r="D266" s="75">
        <v>7791</v>
      </c>
      <c r="E266" s="75">
        <v>420</v>
      </c>
      <c r="F266" s="75"/>
      <c r="G266" s="75"/>
      <c r="H266" s="75"/>
      <c r="I266" s="75">
        <f>D266-E266+F266</f>
        <v>7371</v>
      </c>
      <c r="J266" s="67"/>
    </row>
    <row r="267" spans="1:10" ht="51" customHeight="1" thickBot="1">
      <c r="A267" s="4">
        <v>113</v>
      </c>
      <c r="B267" s="27" t="s">
        <v>104</v>
      </c>
      <c r="C267" s="29" t="s">
        <v>21</v>
      </c>
      <c r="D267" s="32">
        <v>4071.9</v>
      </c>
      <c r="E267" s="32"/>
      <c r="F267" s="32">
        <v>90</v>
      </c>
      <c r="G267" s="32"/>
      <c r="H267" s="32"/>
      <c r="I267" s="35">
        <f>D267-E267+F267</f>
        <v>4161.9</v>
      </c>
      <c r="J267" s="42"/>
    </row>
    <row r="268" spans="1:10" ht="51" customHeight="1" thickBot="1">
      <c r="A268" s="4">
        <v>113</v>
      </c>
      <c r="B268" s="27" t="s">
        <v>105</v>
      </c>
      <c r="C268" s="29" t="s">
        <v>21</v>
      </c>
      <c r="D268" s="33">
        <v>3650.85</v>
      </c>
      <c r="E268" s="33"/>
      <c r="F268" s="33">
        <v>90</v>
      </c>
      <c r="G268" s="33"/>
      <c r="H268" s="158"/>
      <c r="I268" s="33">
        <f>D268-E268+F268</f>
        <v>3740.85</v>
      </c>
      <c r="J268" s="42"/>
    </row>
    <row r="269" spans="1:10" ht="25.5" customHeight="1" thickTop="1">
      <c r="A269" s="125"/>
      <c r="B269" s="126"/>
      <c r="C269" s="121" t="s">
        <v>7</v>
      </c>
      <c r="D269" s="119">
        <f>SUM(D266:D268)</f>
        <v>15513.75</v>
      </c>
      <c r="E269" s="119">
        <f>SUM(E266:E268)</f>
        <v>420</v>
      </c>
      <c r="F269" s="119">
        <f>SUM(F266:F268)</f>
        <v>180</v>
      </c>
      <c r="G269" s="119">
        <f>SUM(G266:G268)</f>
        <v>0</v>
      </c>
      <c r="H269" s="119">
        <f>SUM(H266:H268)</f>
        <v>0</v>
      </c>
      <c r="I269" s="119">
        <f>SUM(I266:I268)</f>
        <v>15273.75</v>
      </c>
      <c r="J269" s="133"/>
    </row>
    <row r="270" spans="1:10" ht="15" customHeight="1">
      <c r="A270" s="214" t="s">
        <v>10</v>
      </c>
      <c r="B270" s="214"/>
      <c r="C270" s="214"/>
      <c r="D270" s="214"/>
      <c r="E270" s="214"/>
      <c r="F270" s="214"/>
      <c r="G270" s="214"/>
      <c r="H270" s="214"/>
      <c r="I270" s="214"/>
      <c r="J270" s="214"/>
    </row>
    <row r="271" spans="1:10" ht="15" customHeight="1">
      <c r="A271" s="214" t="s">
        <v>11</v>
      </c>
      <c r="B271" s="214"/>
      <c r="C271" s="214"/>
      <c r="D271" s="214"/>
      <c r="E271" s="214"/>
      <c r="F271" s="214"/>
      <c r="G271" s="214"/>
      <c r="H271" s="214"/>
      <c r="I271" s="214"/>
      <c r="J271" s="214"/>
    </row>
    <row r="272" spans="1:10" ht="15" customHeight="1">
      <c r="A272" s="214" t="str">
        <f>A3</f>
        <v>Nómina que corresponde a la 1ER (PRIMERA) quincena del mes de MARZO de 2016.</v>
      </c>
      <c r="B272" s="214"/>
      <c r="C272" s="214"/>
      <c r="D272" s="214"/>
      <c r="E272" s="214"/>
      <c r="F272" s="214"/>
      <c r="G272" s="214"/>
      <c r="H272" s="214"/>
      <c r="I272" s="214"/>
      <c r="J272" s="214"/>
    </row>
    <row r="273" spans="1:10" ht="15" customHeight="1">
      <c r="A273" s="213" t="s">
        <v>414</v>
      </c>
      <c r="B273" s="213"/>
      <c r="C273" s="213"/>
      <c r="D273" s="213"/>
      <c r="E273" s="213"/>
      <c r="F273" s="213"/>
      <c r="G273" s="213"/>
      <c r="H273" s="213"/>
      <c r="I273" s="213"/>
      <c r="J273" s="213"/>
    </row>
    <row r="274" spans="1:10" ht="22.5" customHeight="1">
      <c r="A274" s="48" t="s">
        <v>8</v>
      </c>
      <c r="B274" s="48" t="s">
        <v>0</v>
      </c>
      <c r="C274" s="48" t="s">
        <v>1</v>
      </c>
      <c r="D274" s="48" t="s">
        <v>2</v>
      </c>
      <c r="E274" s="48" t="s">
        <v>3</v>
      </c>
      <c r="F274" s="48" t="s">
        <v>4</v>
      </c>
      <c r="G274" s="89" t="s">
        <v>110</v>
      </c>
      <c r="H274" s="208" t="s">
        <v>428</v>
      </c>
      <c r="I274" s="48" t="s">
        <v>5</v>
      </c>
      <c r="J274" s="48" t="s">
        <v>6</v>
      </c>
    </row>
    <row r="275" spans="1:10" ht="51" customHeight="1" thickBot="1">
      <c r="A275" s="55">
        <v>113</v>
      </c>
      <c r="B275" s="59" t="s">
        <v>106</v>
      </c>
      <c r="C275" s="74" t="s">
        <v>54</v>
      </c>
      <c r="D275" s="75">
        <v>8112.3</v>
      </c>
      <c r="E275" s="75">
        <v>420</v>
      </c>
      <c r="F275" s="75"/>
      <c r="G275" s="75"/>
      <c r="H275" s="75"/>
      <c r="I275" s="75">
        <f>D275-E275+F275+G275+H275</f>
        <v>7692.3</v>
      </c>
      <c r="J275" s="67"/>
    </row>
    <row r="276" spans="1:10" ht="51" customHeight="1" thickBot="1">
      <c r="A276" s="4">
        <v>113</v>
      </c>
      <c r="B276" s="88" t="s">
        <v>108</v>
      </c>
      <c r="C276" s="86" t="s">
        <v>21</v>
      </c>
      <c r="D276" s="35">
        <v>3677.1</v>
      </c>
      <c r="E276" s="35"/>
      <c r="F276" s="35">
        <v>90</v>
      </c>
      <c r="G276" s="35"/>
      <c r="H276" s="35"/>
      <c r="I276" s="35">
        <f>D276-E276+F276+G276+H276</f>
        <v>3767.1</v>
      </c>
      <c r="J276" s="42"/>
    </row>
    <row r="277" spans="1:10" ht="51" customHeight="1" thickBot="1">
      <c r="A277" s="4">
        <v>113</v>
      </c>
      <c r="B277" s="84" t="s">
        <v>109</v>
      </c>
      <c r="C277" s="83" t="s">
        <v>61</v>
      </c>
      <c r="D277" s="40">
        <v>2138.85</v>
      </c>
      <c r="E277" s="40"/>
      <c r="F277" s="40">
        <v>167</v>
      </c>
      <c r="G277" s="40"/>
      <c r="H277" s="40"/>
      <c r="I277" s="35">
        <f>D277-E277+F277+G277+H277</f>
        <v>2305.85</v>
      </c>
      <c r="J277" s="42"/>
    </row>
    <row r="278" spans="1:10" ht="51" customHeight="1" thickBot="1">
      <c r="A278" s="4">
        <v>113</v>
      </c>
      <c r="B278" s="84"/>
      <c r="C278" s="83" t="s">
        <v>107</v>
      </c>
      <c r="D278" s="54">
        <v>5788.65</v>
      </c>
      <c r="E278" s="54">
        <v>350</v>
      </c>
      <c r="F278" s="54"/>
      <c r="G278" s="54">
        <v>280</v>
      </c>
      <c r="H278" s="192"/>
      <c r="I278" s="158">
        <f>D278-E278+F278+G278+H278</f>
        <v>5718.65</v>
      </c>
      <c r="J278" s="42"/>
    </row>
    <row r="279" spans="1:10" ht="25.5" customHeight="1" thickTop="1">
      <c r="A279" s="116"/>
      <c r="B279" s="140"/>
      <c r="C279" s="141" t="s">
        <v>285</v>
      </c>
      <c r="D279" s="129">
        <f aca="true" t="shared" si="14" ref="D279:I279">SUM(D275:D278)</f>
        <v>19716.9</v>
      </c>
      <c r="E279" s="129">
        <f t="shared" si="14"/>
        <v>770</v>
      </c>
      <c r="F279" s="129">
        <f t="shared" si="14"/>
        <v>257</v>
      </c>
      <c r="G279" s="129">
        <f t="shared" si="14"/>
        <v>280</v>
      </c>
      <c r="H279" s="129">
        <f t="shared" si="14"/>
        <v>0</v>
      </c>
      <c r="I279" s="129">
        <f t="shared" si="14"/>
        <v>19483.9</v>
      </c>
      <c r="J279" s="142"/>
    </row>
    <row r="280" spans="1:10" ht="15" customHeight="1">
      <c r="A280" s="213" t="s">
        <v>415</v>
      </c>
      <c r="B280" s="213"/>
      <c r="C280" s="213"/>
      <c r="D280" s="213"/>
      <c r="E280" s="213"/>
      <c r="F280" s="213"/>
      <c r="G280" s="213"/>
      <c r="H280" s="213"/>
      <c r="I280" s="213"/>
      <c r="J280" s="213"/>
    </row>
    <row r="281" spans="1:10" ht="24.75" customHeight="1">
      <c r="A281" s="189" t="s">
        <v>8</v>
      </c>
      <c r="B281" s="189" t="s">
        <v>0</v>
      </c>
      <c r="C281" s="189" t="s">
        <v>1</v>
      </c>
      <c r="D281" s="189" t="s">
        <v>2</v>
      </c>
      <c r="E281" s="189" t="s">
        <v>3</v>
      </c>
      <c r="F281" s="189" t="s">
        <v>4</v>
      </c>
      <c r="G281" s="89" t="s">
        <v>110</v>
      </c>
      <c r="H281" s="208" t="s">
        <v>428</v>
      </c>
      <c r="I281" s="189" t="s">
        <v>5</v>
      </c>
      <c r="J281" s="189" t="s">
        <v>6</v>
      </c>
    </row>
    <row r="282" spans="1:10" ht="51" customHeight="1" thickBot="1">
      <c r="A282" s="4">
        <v>113</v>
      </c>
      <c r="B282" s="88"/>
      <c r="C282" s="86" t="s">
        <v>111</v>
      </c>
      <c r="D282" s="35">
        <v>5045.25</v>
      </c>
      <c r="E282" s="35">
        <v>210</v>
      </c>
      <c r="F282" s="35"/>
      <c r="G282" s="35">
        <v>175</v>
      </c>
      <c r="H282" s="35"/>
      <c r="I282" s="35">
        <f>D282-E282+F282+G282+H282</f>
        <v>5010.25</v>
      </c>
      <c r="J282" s="10"/>
    </row>
    <row r="283" spans="1:10" ht="51" customHeight="1" thickBot="1">
      <c r="A283" s="4">
        <v>113</v>
      </c>
      <c r="B283" s="88"/>
      <c r="C283" s="86" t="s">
        <v>111</v>
      </c>
      <c r="D283" s="35">
        <v>5045.25</v>
      </c>
      <c r="E283" s="35">
        <v>210</v>
      </c>
      <c r="F283" s="35"/>
      <c r="G283" s="35">
        <v>175</v>
      </c>
      <c r="H283" s="35"/>
      <c r="I283" s="35">
        <f>D283-E283+F283+G283+H283</f>
        <v>5010.25</v>
      </c>
      <c r="J283" s="42"/>
    </row>
    <row r="284" spans="1:10" ht="51" customHeight="1" thickBot="1">
      <c r="A284" s="4">
        <v>113</v>
      </c>
      <c r="B284" s="88"/>
      <c r="C284" s="86" t="s">
        <v>111</v>
      </c>
      <c r="D284" s="35">
        <v>5045.25</v>
      </c>
      <c r="E284" s="35">
        <v>210</v>
      </c>
      <c r="F284" s="35"/>
      <c r="G284" s="35">
        <v>175</v>
      </c>
      <c r="H284" s="35"/>
      <c r="I284" s="35">
        <f>D284-E284+F284+G284+H284</f>
        <v>5010.25</v>
      </c>
      <c r="J284" s="42"/>
    </row>
    <row r="285" spans="1:10" ht="51" customHeight="1" thickBot="1">
      <c r="A285" s="4">
        <v>113</v>
      </c>
      <c r="B285" s="27"/>
      <c r="C285" s="86" t="s">
        <v>111</v>
      </c>
      <c r="D285" s="35">
        <v>5045.25</v>
      </c>
      <c r="E285" s="35">
        <v>210</v>
      </c>
      <c r="F285" s="35"/>
      <c r="G285" s="35">
        <v>175</v>
      </c>
      <c r="H285" s="35"/>
      <c r="I285" s="35">
        <f>D285-E285+F285+G285+H285</f>
        <v>5010.25</v>
      </c>
      <c r="J285" s="42"/>
    </row>
    <row r="286" spans="1:10" ht="51" customHeight="1" thickBot="1">
      <c r="A286" s="4">
        <v>113</v>
      </c>
      <c r="B286" s="84"/>
      <c r="C286" s="86" t="s">
        <v>111</v>
      </c>
      <c r="D286" s="35">
        <v>5045.25</v>
      </c>
      <c r="E286" s="35">
        <v>210</v>
      </c>
      <c r="F286" s="35"/>
      <c r="G286" s="35">
        <v>175</v>
      </c>
      <c r="H286" s="35"/>
      <c r="I286" s="35">
        <f>D286-E286+F286+G286+H286</f>
        <v>5010.25</v>
      </c>
      <c r="J286" s="42"/>
    </row>
    <row r="287" spans="1:10" ht="51" customHeight="1" thickBot="1">
      <c r="A287" s="4">
        <v>113</v>
      </c>
      <c r="B287" s="84"/>
      <c r="C287" s="86" t="s">
        <v>111</v>
      </c>
      <c r="D287" s="158">
        <v>5045.25</v>
      </c>
      <c r="E287" s="33">
        <v>210</v>
      </c>
      <c r="F287" s="33"/>
      <c r="G287" s="33">
        <v>175</v>
      </c>
      <c r="H287" s="158"/>
      <c r="I287" s="158">
        <f>D287-E287+F287+G287+H287</f>
        <v>5010.25</v>
      </c>
      <c r="J287" s="42"/>
    </row>
    <row r="288" spans="1:10" ht="25.5" customHeight="1" thickTop="1">
      <c r="A288" s="116"/>
      <c r="B288" s="140"/>
      <c r="C288" s="141" t="s">
        <v>295</v>
      </c>
      <c r="D288" s="129">
        <f>SUM(D282:D287)</f>
        <v>30271.5</v>
      </c>
      <c r="E288" s="129">
        <f>SUM(E282:E287)</f>
        <v>1260</v>
      </c>
      <c r="F288" s="129">
        <f>SUM(F282:F287)</f>
        <v>0</v>
      </c>
      <c r="G288" s="129">
        <f>SUM(G282:G287)</f>
        <v>1050</v>
      </c>
      <c r="H288" s="129">
        <f>SUM(H282:H287)</f>
        <v>0</v>
      </c>
      <c r="I288" s="129">
        <f>SUM(I282:I287)</f>
        <v>30061.5</v>
      </c>
      <c r="J288" s="142"/>
    </row>
    <row r="289" spans="1:10" ht="15" customHeight="1">
      <c r="A289" s="213" t="s">
        <v>416</v>
      </c>
      <c r="B289" s="213"/>
      <c r="C289" s="213"/>
      <c r="D289" s="213"/>
      <c r="E289" s="213"/>
      <c r="F289" s="213"/>
      <c r="G289" s="213"/>
      <c r="H289" s="213"/>
      <c r="I289" s="213"/>
      <c r="J289" s="213"/>
    </row>
    <row r="290" spans="1:10" ht="24.75" customHeight="1">
      <c r="A290" s="189" t="s">
        <v>8</v>
      </c>
      <c r="B290" s="189" t="s">
        <v>0</v>
      </c>
      <c r="C290" s="189" t="s">
        <v>1</v>
      </c>
      <c r="D290" s="189" t="s">
        <v>2</v>
      </c>
      <c r="E290" s="189" t="s">
        <v>3</v>
      </c>
      <c r="F290" s="189" t="s">
        <v>4</v>
      </c>
      <c r="G290" s="89" t="s">
        <v>110</v>
      </c>
      <c r="H290" s="208" t="s">
        <v>428</v>
      </c>
      <c r="I290" s="189" t="s">
        <v>5</v>
      </c>
      <c r="J290" s="189" t="s">
        <v>6</v>
      </c>
    </row>
    <row r="291" spans="1:10" ht="51" customHeight="1" thickBot="1">
      <c r="A291" s="4">
        <v>113</v>
      </c>
      <c r="B291" s="49"/>
      <c r="C291" s="83" t="s">
        <v>112</v>
      </c>
      <c r="D291" s="40">
        <v>4732.35</v>
      </c>
      <c r="E291" s="40">
        <v>175</v>
      </c>
      <c r="F291" s="40"/>
      <c r="G291" s="40">
        <v>153</v>
      </c>
      <c r="H291" s="40"/>
      <c r="I291" s="40">
        <f>D291-E291+F291+G291+H291</f>
        <v>4710.35</v>
      </c>
      <c r="J291" s="10"/>
    </row>
    <row r="292" spans="1:10" ht="51" customHeight="1" thickBot="1">
      <c r="A292" s="4">
        <v>113</v>
      </c>
      <c r="B292" s="84"/>
      <c r="C292" s="83" t="s">
        <v>112</v>
      </c>
      <c r="D292" s="40">
        <v>4732.35</v>
      </c>
      <c r="E292" s="40">
        <v>175</v>
      </c>
      <c r="F292" s="40"/>
      <c r="G292" s="40">
        <v>153</v>
      </c>
      <c r="H292" s="40"/>
      <c r="I292" s="40">
        <f aca="true" t="shared" si="15" ref="I292:I301">D292-E292+F292+G292+H292</f>
        <v>4710.35</v>
      </c>
      <c r="J292" s="42"/>
    </row>
    <row r="293" spans="1:10" ht="51" customHeight="1" thickBot="1">
      <c r="A293" s="4">
        <v>113</v>
      </c>
      <c r="B293" s="49"/>
      <c r="C293" s="83" t="s">
        <v>112</v>
      </c>
      <c r="D293" s="40">
        <v>4732.35</v>
      </c>
      <c r="E293" s="40">
        <v>175</v>
      </c>
      <c r="F293" s="40"/>
      <c r="G293" s="40">
        <v>153</v>
      </c>
      <c r="H293" s="40"/>
      <c r="I293" s="40">
        <f t="shared" si="15"/>
        <v>4710.35</v>
      </c>
      <c r="J293" s="42"/>
    </row>
    <row r="294" spans="1:10" ht="51" customHeight="1" thickBot="1">
      <c r="A294" s="4">
        <v>113</v>
      </c>
      <c r="B294" s="84"/>
      <c r="C294" s="83" t="s">
        <v>112</v>
      </c>
      <c r="D294" s="40">
        <v>4732.35</v>
      </c>
      <c r="E294" s="40">
        <v>175</v>
      </c>
      <c r="F294" s="40"/>
      <c r="G294" s="40">
        <v>153</v>
      </c>
      <c r="H294" s="40"/>
      <c r="I294" s="40">
        <f t="shared" si="15"/>
        <v>4710.35</v>
      </c>
      <c r="J294" s="42"/>
    </row>
    <row r="295" spans="1:10" ht="51" customHeight="1" thickBot="1">
      <c r="A295" s="4">
        <v>113</v>
      </c>
      <c r="B295" s="49"/>
      <c r="C295" s="83" t="s">
        <v>112</v>
      </c>
      <c r="D295" s="40">
        <v>4732.35</v>
      </c>
      <c r="E295" s="40">
        <v>175</v>
      </c>
      <c r="F295" s="40"/>
      <c r="G295" s="40">
        <v>153</v>
      </c>
      <c r="H295" s="40"/>
      <c r="I295" s="40">
        <f t="shared" si="15"/>
        <v>4710.35</v>
      </c>
      <c r="J295" s="42"/>
    </row>
    <row r="296" spans="1:10" ht="51" customHeight="1" thickBot="1">
      <c r="A296" s="4">
        <v>113</v>
      </c>
      <c r="B296" s="49"/>
      <c r="C296" s="83" t="s">
        <v>112</v>
      </c>
      <c r="D296" s="40">
        <v>4732.35</v>
      </c>
      <c r="E296" s="40">
        <v>175</v>
      </c>
      <c r="F296" s="40"/>
      <c r="G296" s="40">
        <v>153</v>
      </c>
      <c r="H296" s="40"/>
      <c r="I296" s="40">
        <f t="shared" si="15"/>
        <v>4710.35</v>
      </c>
      <c r="J296" s="42"/>
    </row>
    <row r="297" spans="1:10" ht="51" customHeight="1" thickBot="1">
      <c r="A297" s="4">
        <v>113</v>
      </c>
      <c r="B297" s="49"/>
      <c r="C297" s="83" t="s">
        <v>112</v>
      </c>
      <c r="D297" s="40">
        <v>4732.35</v>
      </c>
      <c r="E297" s="40">
        <f>175</f>
        <v>175</v>
      </c>
      <c r="F297" s="40"/>
      <c r="G297" s="40">
        <v>153</v>
      </c>
      <c r="H297" s="40"/>
      <c r="I297" s="40">
        <f t="shared" si="15"/>
        <v>4710.35</v>
      </c>
      <c r="J297" s="42"/>
    </row>
    <row r="298" spans="1:10" ht="51" customHeight="1" thickBot="1">
      <c r="A298" s="4">
        <v>113</v>
      </c>
      <c r="B298" s="84"/>
      <c r="C298" s="83" t="s">
        <v>112</v>
      </c>
      <c r="D298" s="40">
        <v>4732.35</v>
      </c>
      <c r="E298" s="40">
        <v>175</v>
      </c>
      <c r="F298" s="40"/>
      <c r="G298" s="40">
        <v>153</v>
      </c>
      <c r="H298" s="40"/>
      <c r="I298" s="40">
        <f t="shared" si="15"/>
        <v>4710.35</v>
      </c>
      <c r="J298" s="42"/>
    </row>
    <row r="299" spans="1:10" ht="51" customHeight="1" thickBot="1">
      <c r="A299" s="4">
        <v>113</v>
      </c>
      <c r="B299" s="84"/>
      <c r="C299" s="83" t="s">
        <v>112</v>
      </c>
      <c r="D299" s="40">
        <v>4732.35</v>
      </c>
      <c r="E299" s="40">
        <v>175</v>
      </c>
      <c r="F299" s="40"/>
      <c r="G299" s="40">
        <v>153</v>
      </c>
      <c r="H299" s="40"/>
      <c r="I299" s="40">
        <f t="shared" si="15"/>
        <v>4710.35</v>
      </c>
      <c r="J299" s="42"/>
    </row>
    <row r="300" spans="1:10" ht="51" customHeight="1" thickBot="1">
      <c r="A300" s="4">
        <v>113</v>
      </c>
      <c r="B300" s="90"/>
      <c r="C300" s="83" t="s">
        <v>112</v>
      </c>
      <c r="D300" s="40">
        <v>4732.35</v>
      </c>
      <c r="E300" s="40">
        <v>175</v>
      </c>
      <c r="F300" s="40"/>
      <c r="G300" s="40">
        <v>153</v>
      </c>
      <c r="H300" s="40"/>
      <c r="I300" s="40">
        <f t="shared" si="15"/>
        <v>4710.35</v>
      </c>
      <c r="J300" s="42"/>
    </row>
    <row r="301" spans="1:10" ht="51" customHeight="1" thickBot="1">
      <c r="A301" s="4">
        <v>113</v>
      </c>
      <c r="B301" s="49"/>
      <c r="C301" s="83" t="s">
        <v>112</v>
      </c>
      <c r="D301" s="192">
        <v>4732.35</v>
      </c>
      <c r="E301" s="54">
        <v>175</v>
      </c>
      <c r="F301" s="54"/>
      <c r="G301" s="54">
        <v>153</v>
      </c>
      <c r="H301" s="192"/>
      <c r="I301" s="192">
        <f t="shared" si="15"/>
        <v>4710.35</v>
      </c>
      <c r="J301" s="42"/>
    </row>
    <row r="302" spans="1:10" ht="25.5" customHeight="1" thickTop="1">
      <c r="A302" s="116"/>
      <c r="B302" s="117"/>
      <c r="C302" s="141" t="s">
        <v>295</v>
      </c>
      <c r="D302" s="129">
        <f>SUM(D291:D301)</f>
        <v>52055.84999999999</v>
      </c>
      <c r="E302" s="129">
        <f>SUM(E291:E301)</f>
        <v>1925</v>
      </c>
      <c r="F302" s="129">
        <f>SUM(F291:F301)</f>
        <v>0</v>
      </c>
      <c r="G302" s="129">
        <f>SUM(G291:G301)</f>
        <v>1683</v>
      </c>
      <c r="H302" s="129">
        <f>SUM(H291:H301)</f>
        <v>0</v>
      </c>
      <c r="I302" s="129">
        <f>SUM(I291:I301)</f>
        <v>51813.84999999999</v>
      </c>
      <c r="J302" s="142"/>
    </row>
    <row r="303" spans="1:10" ht="15" customHeight="1">
      <c r="A303" s="219" t="s">
        <v>417</v>
      </c>
      <c r="B303" s="219"/>
      <c r="C303" s="219"/>
      <c r="D303" s="219"/>
      <c r="E303" s="219"/>
      <c r="F303" s="219"/>
      <c r="G303" s="219"/>
      <c r="H303" s="219"/>
      <c r="I303" s="219"/>
      <c r="J303" s="219"/>
    </row>
    <row r="304" spans="1:10" ht="24.75" customHeight="1">
      <c r="A304" s="189" t="s">
        <v>8</v>
      </c>
      <c r="B304" s="189" t="s">
        <v>0</v>
      </c>
      <c r="C304" s="189" t="s">
        <v>1</v>
      </c>
      <c r="D304" s="189" t="s">
        <v>2</v>
      </c>
      <c r="E304" s="189" t="s">
        <v>3</v>
      </c>
      <c r="F304" s="189" t="s">
        <v>4</v>
      </c>
      <c r="G304" s="89" t="s">
        <v>110</v>
      </c>
      <c r="H304" s="208" t="s">
        <v>428</v>
      </c>
      <c r="I304" s="189" t="s">
        <v>5</v>
      </c>
      <c r="J304" s="189" t="s">
        <v>6</v>
      </c>
    </row>
    <row r="305" spans="1:10" ht="51" customHeight="1" thickBot="1">
      <c r="A305" s="4">
        <v>113</v>
      </c>
      <c r="B305" s="84"/>
      <c r="C305" s="83" t="s">
        <v>113</v>
      </c>
      <c r="D305" s="40">
        <v>4301.85</v>
      </c>
      <c r="E305" s="40">
        <v>95</v>
      </c>
      <c r="F305" s="40"/>
      <c r="G305" s="40">
        <v>126</v>
      </c>
      <c r="H305" s="40"/>
      <c r="I305" s="40">
        <f>D305-E305+F305+G305+H305</f>
        <v>4332.85</v>
      </c>
      <c r="J305" s="10"/>
    </row>
    <row r="306" spans="1:10" ht="51" customHeight="1" thickBot="1">
      <c r="A306" s="4">
        <v>113</v>
      </c>
      <c r="B306" s="84"/>
      <c r="C306" s="83" t="s">
        <v>113</v>
      </c>
      <c r="D306" s="40">
        <v>4301.85</v>
      </c>
      <c r="E306" s="40">
        <v>95</v>
      </c>
      <c r="F306" s="40"/>
      <c r="G306" s="40">
        <v>126</v>
      </c>
      <c r="H306" s="40"/>
      <c r="I306" s="40">
        <f aca="true" t="shared" si="16" ref="I306:I315">D306-E306+F306+G306+H306</f>
        <v>4332.85</v>
      </c>
      <c r="J306" s="42"/>
    </row>
    <row r="307" spans="1:10" ht="51" customHeight="1" thickBot="1">
      <c r="A307" s="4">
        <v>113</v>
      </c>
      <c r="B307" s="84"/>
      <c r="C307" s="83" t="s">
        <v>113</v>
      </c>
      <c r="D307" s="40">
        <v>4301.85</v>
      </c>
      <c r="E307" s="91">
        <v>95</v>
      </c>
      <c r="F307" s="40"/>
      <c r="G307" s="40">
        <v>126</v>
      </c>
      <c r="H307" s="40"/>
      <c r="I307" s="40">
        <f t="shared" si="16"/>
        <v>4332.85</v>
      </c>
      <c r="J307" s="42"/>
    </row>
    <row r="308" spans="1:10" ht="51" customHeight="1" thickBot="1">
      <c r="A308" s="4">
        <v>113</v>
      </c>
      <c r="B308" s="84"/>
      <c r="C308" s="83" t="s">
        <v>113</v>
      </c>
      <c r="D308" s="40">
        <v>4301.85</v>
      </c>
      <c r="E308" s="91">
        <v>95</v>
      </c>
      <c r="F308" s="40"/>
      <c r="G308" s="40">
        <v>126</v>
      </c>
      <c r="H308" s="40"/>
      <c r="I308" s="40">
        <f t="shared" si="16"/>
        <v>4332.85</v>
      </c>
      <c r="J308" s="42"/>
    </row>
    <row r="309" spans="1:10" ht="51" customHeight="1" thickBot="1">
      <c r="A309" s="4">
        <v>113</v>
      </c>
      <c r="B309" s="84"/>
      <c r="C309" s="83" t="s">
        <v>113</v>
      </c>
      <c r="D309" s="40">
        <v>4301.85</v>
      </c>
      <c r="E309" s="40">
        <v>95</v>
      </c>
      <c r="F309" s="40"/>
      <c r="G309" s="40">
        <v>126</v>
      </c>
      <c r="H309" s="40"/>
      <c r="I309" s="40">
        <f t="shared" si="16"/>
        <v>4332.85</v>
      </c>
      <c r="J309" s="42"/>
    </row>
    <row r="310" spans="1:10" ht="51" customHeight="1" thickBot="1">
      <c r="A310" s="4">
        <v>113</v>
      </c>
      <c r="B310" s="84"/>
      <c r="C310" s="83" t="s">
        <v>113</v>
      </c>
      <c r="D310" s="40">
        <v>4301.85</v>
      </c>
      <c r="E310" s="40">
        <v>95</v>
      </c>
      <c r="F310" s="40"/>
      <c r="G310" s="40">
        <v>126</v>
      </c>
      <c r="H310" s="40"/>
      <c r="I310" s="40">
        <f t="shared" si="16"/>
        <v>4332.85</v>
      </c>
      <c r="J310" s="42"/>
    </row>
    <row r="311" spans="1:10" ht="51" customHeight="1" thickBot="1">
      <c r="A311" s="4">
        <v>113</v>
      </c>
      <c r="B311" s="84"/>
      <c r="C311" s="83" t="s">
        <v>113</v>
      </c>
      <c r="D311" s="40">
        <v>4301.85</v>
      </c>
      <c r="E311" s="40">
        <v>95</v>
      </c>
      <c r="F311" s="40"/>
      <c r="G311" s="40">
        <v>126</v>
      </c>
      <c r="H311" s="40"/>
      <c r="I311" s="40">
        <f t="shared" si="16"/>
        <v>4332.85</v>
      </c>
      <c r="J311" s="42"/>
    </row>
    <row r="312" spans="1:10" ht="51" customHeight="1" thickBot="1">
      <c r="A312" s="4">
        <v>113</v>
      </c>
      <c r="B312" s="84"/>
      <c r="C312" s="83" t="s">
        <v>113</v>
      </c>
      <c r="D312" s="40">
        <v>4301.85</v>
      </c>
      <c r="E312" s="91">
        <v>95</v>
      </c>
      <c r="F312" s="40"/>
      <c r="G312" s="40">
        <v>126</v>
      </c>
      <c r="H312" s="40"/>
      <c r="I312" s="40">
        <f t="shared" si="16"/>
        <v>4332.85</v>
      </c>
      <c r="J312" s="42"/>
    </row>
    <row r="313" spans="1:10" ht="51" customHeight="1" thickBot="1">
      <c r="A313" s="4">
        <v>113</v>
      </c>
      <c r="B313" s="84"/>
      <c r="C313" s="83" t="s">
        <v>113</v>
      </c>
      <c r="D313" s="40">
        <v>4301.85</v>
      </c>
      <c r="E313" s="91">
        <v>95</v>
      </c>
      <c r="F313" s="40"/>
      <c r="G313" s="40">
        <v>126</v>
      </c>
      <c r="H313" s="40"/>
      <c r="I313" s="40">
        <f t="shared" si="16"/>
        <v>4332.85</v>
      </c>
      <c r="J313" s="42"/>
    </row>
    <row r="314" spans="1:10" ht="51" customHeight="1" thickBot="1">
      <c r="A314" s="4">
        <v>113</v>
      </c>
      <c r="B314" s="84"/>
      <c r="C314" s="83" t="s">
        <v>113</v>
      </c>
      <c r="D314" s="40">
        <v>4301.85</v>
      </c>
      <c r="E314" s="91">
        <v>95</v>
      </c>
      <c r="F314" s="40"/>
      <c r="G314" s="40">
        <v>126</v>
      </c>
      <c r="H314" s="40"/>
      <c r="I314" s="40">
        <f t="shared" si="16"/>
        <v>4332.85</v>
      </c>
      <c r="J314" s="42"/>
    </row>
    <row r="315" spans="1:10" ht="51" customHeight="1" thickBot="1">
      <c r="A315" s="4">
        <v>113</v>
      </c>
      <c r="B315" s="84"/>
      <c r="C315" s="83" t="s">
        <v>113</v>
      </c>
      <c r="D315" s="40">
        <v>4301.85</v>
      </c>
      <c r="E315" s="54">
        <v>95</v>
      </c>
      <c r="F315" s="54"/>
      <c r="G315" s="54">
        <v>126</v>
      </c>
      <c r="H315" s="192"/>
      <c r="I315" s="40">
        <f t="shared" si="16"/>
        <v>4332.85</v>
      </c>
      <c r="J315" s="42"/>
    </row>
    <row r="316" spans="1:10" ht="25.5" customHeight="1" thickBot="1" thickTop="1">
      <c r="A316" s="116"/>
      <c r="B316" s="140"/>
      <c r="C316" s="141" t="s">
        <v>295</v>
      </c>
      <c r="D316" s="143">
        <f aca="true" t="shared" si="17" ref="D316:I316">SUM(D305:D315)</f>
        <v>47320.34999999999</v>
      </c>
      <c r="E316" s="143">
        <f t="shared" si="17"/>
        <v>1045</v>
      </c>
      <c r="F316" s="143">
        <f t="shared" si="17"/>
        <v>0</v>
      </c>
      <c r="G316" s="143">
        <f t="shared" si="17"/>
        <v>1386</v>
      </c>
      <c r="H316" s="143">
        <f t="shared" si="17"/>
        <v>0</v>
      </c>
      <c r="I316" s="143">
        <f t="shared" si="17"/>
        <v>47661.34999999999</v>
      </c>
      <c r="J316" s="133"/>
    </row>
    <row r="317" spans="1:10" ht="25.5" customHeight="1" thickTop="1">
      <c r="A317" s="116"/>
      <c r="B317" s="144"/>
      <c r="C317" s="145" t="s">
        <v>296</v>
      </c>
      <c r="D317" s="129">
        <f aca="true" t="shared" si="18" ref="D317:I317">SUM(D279+D288+D302+D316)</f>
        <v>149364.59999999998</v>
      </c>
      <c r="E317" s="129">
        <f t="shared" si="18"/>
        <v>5000</v>
      </c>
      <c r="F317" s="129">
        <f t="shared" si="18"/>
        <v>257</v>
      </c>
      <c r="G317" s="129">
        <f t="shared" si="18"/>
        <v>4399</v>
      </c>
      <c r="H317" s="129">
        <f t="shared" si="18"/>
        <v>0</v>
      </c>
      <c r="I317" s="129">
        <f t="shared" si="18"/>
        <v>149020.59999999998</v>
      </c>
      <c r="J317" s="133"/>
    </row>
    <row r="318" spans="1:10" ht="15" customHeight="1">
      <c r="A318" s="214" t="s">
        <v>10</v>
      </c>
      <c r="B318" s="214"/>
      <c r="C318" s="214"/>
      <c r="D318" s="214"/>
      <c r="E318" s="214"/>
      <c r="F318" s="214"/>
      <c r="G318" s="214"/>
      <c r="H318" s="214"/>
      <c r="I318" s="214"/>
      <c r="J318" s="214"/>
    </row>
    <row r="319" spans="1:10" ht="15" customHeight="1">
      <c r="A319" s="214" t="s">
        <v>11</v>
      </c>
      <c r="B319" s="214"/>
      <c r="C319" s="214"/>
      <c r="D319" s="214"/>
      <c r="E319" s="214"/>
      <c r="F319" s="214"/>
      <c r="G319" s="214"/>
      <c r="H319" s="214"/>
      <c r="I319" s="214"/>
      <c r="J319" s="214"/>
    </row>
    <row r="320" spans="1:10" ht="15" customHeight="1">
      <c r="A320" s="214" t="str">
        <f>A3</f>
        <v>Nómina que corresponde a la 1ER (PRIMERA) quincena del mes de MARZO de 2016.</v>
      </c>
      <c r="B320" s="214"/>
      <c r="C320" s="214"/>
      <c r="D320" s="214"/>
      <c r="E320" s="214"/>
      <c r="F320" s="214"/>
      <c r="G320" s="214"/>
      <c r="H320" s="214"/>
      <c r="I320" s="214"/>
      <c r="J320" s="214"/>
    </row>
    <row r="321" spans="1:10" ht="15" customHeight="1">
      <c r="A321" s="213" t="s">
        <v>418</v>
      </c>
      <c r="B321" s="213"/>
      <c r="C321" s="213"/>
      <c r="D321" s="213"/>
      <c r="E321" s="213"/>
      <c r="F321" s="213"/>
      <c r="G321" s="213"/>
      <c r="H321" s="213"/>
      <c r="I321" s="213"/>
      <c r="J321" s="213"/>
    </row>
    <row r="322" spans="1:10" ht="24.75" customHeight="1">
      <c r="A322" s="48" t="s">
        <v>8</v>
      </c>
      <c r="B322" s="48" t="s">
        <v>0</v>
      </c>
      <c r="C322" s="48" t="s">
        <v>1</v>
      </c>
      <c r="D322" s="48" t="s">
        <v>2</v>
      </c>
      <c r="E322" s="48" t="s">
        <v>3</v>
      </c>
      <c r="F322" s="48" t="s">
        <v>4</v>
      </c>
      <c r="G322" s="89" t="s">
        <v>110</v>
      </c>
      <c r="H322" s="208" t="s">
        <v>428</v>
      </c>
      <c r="I322" s="48" t="s">
        <v>5</v>
      </c>
      <c r="J322" s="48" t="s">
        <v>6</v>
      </c>
    </row>
    <row r="323" spans="1:10" ht="51" customHeight="1" thickBot="1">
      <c r="A323" s="55">
        <v>113</v>
      </c>
      <c r="B323" s="72" t="s">
        <v>74</v>
      </c>
      <c r="C323" s="60" t="s">
        <v>54</v>
      </c>
      <c r="D323" s="75">
        <v>7791</v>
      </c>
      <c r="E323" s="75">
        <v>420</v>
      </c>
      <c r="F323" s="75"/>
      <c r="G323" s="75"/>
      <c r="H323" s="75"/>
      <c r="I323" s="75">
        <f>D323-E323+F323</f>
        <v>7371</v>
      </c>
      <c r="J323" s="67"/>
    </row>
    <row r="324" spans="1:10" ht="47.25" customHeight="1" thickBot="1">
      <c r="A324" s="4">
        <v>113</v>
      </c>
      <c r="B324" s="27" t="s">
        <v>23</v>
      </c>
      <c r="C324" s="31" t="s">
        <v>370</v>
      </c>
      <c r="D324" s="35">
        <v>6898.5</v>
      </c>
      <c r="E324" s="35">
        <v>420</v>
      </c>
      <c r="F324" s="35"/>
      <c r="G324" s="35"/>
      <c r="H324" s="35"/>
      <c r="I324" s="32">
        <f>D324-E324+F324+G324+H324</f>
        <v>6478.5</v>
      </c>
      <c r="J324" s="5"/>
    </row>
    <row r="325" spans="1:10" ht="25.5" customHeight="1" thickTop="1">
      <c r="A325" s="125"/>
      <c r="B325" s="135"/>
      <c r="C325" s="121" t="s">
        <v>7</v>
      </c>
      <c r="D325" s="131">
        <f>SUM(D323:D324)</f>
        <v>14689.5</v>
      </c>
      <c r="E325" s="131">
        <f>SUM(E323:E324)</f>
        <v>840</v>
      </c>
      <c r="F325" s="131">
        <f>SUM(F323:F324)</f>
        <v>0</v>
      </c>
      <c r="G325" s="131">
        <f>SUM(G323:G324)</f>
        <v>0</v>
      </c>
      <c r="H325" s="131">
        <f>SUM(H323:H324)</f>
        <v>0</v>
      </c>
      <c r="I325" s="131">
        <f>SUM(I323:I324)</f>
        <v>13849.5</v>
      </c>
      <c r="J325" s="133"/>
    </row>
    <row r="326" spans="1:10" ht="15" customHeight="1">
      <c r="A326" s="214" t="s">
        <v>371</v>
      </c>
      <c r="B326" s="214"/>
      <c r="C326" s="214"/>
      <c r="D326" s="214"/>
      <c r="E326" s="214"/>
      <c r="F326" s="214"/>
      <c r="G326" s="214"/>
      <c r="H326" s="214"/>
      <c r="I326" s="214"/>
      <c r="J326" s="214"/>
    </row>
    <row r="327" spans="1:10" ht="15" customHeight="1">
      <c r="A327" s="214" t="str">
        <f>A3</f>
        <v>Nómina que corresponde a la 1ER (PRIMERA) quincena del mes de MARZO de 2016.</v>
      </c>
      <c r="B327" s="214"/>
      <c r="C327" s="214"/>
      <c r="D327" s="214"/>
      <c r="E327" s="214"/>
      <c r="F327" s="214"/>
      <c r="G327" s="214"/>
      <c r="H327" s="214"/>
      <c r="I327" s="214"/>
      <c r="J327" s="214"/>
    </row>
    <row r="328" spans="1:10" ht="15" customHeight="1">
      <c r="A328" s="213" t="s">
        <v>419</v>
      </c>
      <c r="B328" s="213"/>
      <c r="C328" s="213"/>
      <c r="D328" s="213"/>
      <c r="E328" s="213"/>
      <c r="F328" s="213"/>
      <c r="G328" s="213"/>
      <c r="H328" s="213"/>
      <c r="I328" s="213"/>
      <c r="J328" s="213"/>
    </row>
    <row r="329" spans="1:10" ht="24.75" customHeight="1">
      <c r="A329" s="48" t="s">
        <v>8</v>
      </c>
      <c r="B329" s="48" t="s">
        <v>0</v>
      </c>
      <c r="C329" s="48" t="s">
        <v>1</v>
      </c>
      <c r="D329" s="48" t="s">
        <v>2</v>
      </c>
      <c r="E329" s="48" t="s">
        <v>3</v>
      </c>
      <c r="F329" s="48" t="s">
        <v>4</v>
      </c>
      <c r="G329" s="89" t="s">
        <v>110</v>
      </c>
      <c r="H329" s="208" t="s">
        <v>428</v>
      </c>
      <c r="I329" s="48" t="s">
        <v>5</v>
      </c>
      <c r="J329" s="48" t="s">
        <v>6</v>
      </c>
    </row>
    <row r="330" spans="1:10" ht="51" customHeight="1" thickBot="1">
      <c r="A330" s="55">
        <v>113</v>
      </c>
      <c r="B330" s="58" t="s">
        <v>114</v>
      </c>
      <c r="C330" s="92" t="s">
        <v>54</v>
      </c>
      <c r="D330" s="75">
        <v>7791</v>
      </c>
      <c r="E330" s="75">
        <v>420</v>
      </c>
      <c r="F330" s="75"/>
      <c r="G330" s="75"/>
      <c r="H330" s="75"/>
      <c r="I330" s="75">
        <f>D330-E330+F330</f>
        <v>7371</v>
      </c>
      <c r="J330" s="67"/>
    </row>
    <row r="331" spans="1:10" ht="51" customHeight="1" thickBot="1">
      <c r="A331" s="4">
        <v>113</v>
      </c>
      <c r="B331" s="27" t="s">
        <v>118</v>
      </c>
      <c r="C331" s="31" t="s">
        <v>21</v>
      </c>
      <c r="D331" s="35">
        <v>3650.85</v>
      </c>
      <c r="E331" s="97"/>
      <c r="F331" s="35">
        <v>90</v>
      </c>
      <c r="G331" s="35"/>
      <c r="H331" s="35"/>
      <c r="I331" s="35">
        <f>D331-E331+F331</f>
        <v>3740.85</v>
      </c>
      <c r="J331" s="42"/>
    </row>
    <row r="332" spans="1:10" ht="51" customHeight="1" thickBot="1">
      <c r="A332" s="4">
        <v>113</v>
      </c>
      <c r="B332" s="49" t="s">
        <v>119</v>
      </c>
      <c r="C332" s="64" t="s">
        <v>115</v>
      </c>
      <c r="D332" s="40">
        <v>2346.75</v>
      </c>
      <c r="E332" s="98"/>
      <c r="F332" s="40">
        <v>142</v>
      </c>
      <c r="G332" s="40"/>
      <c r="H332" s="40"/>
      <c r="I332" s="35">
        <f>D332-E332+F332</f>
        <v>2488.75</v>
      </c>
      <c r="J332" s="42"/>
    </row>
    <row r="333" spans="1:10" ht="51" customHeight="1" thickBot="1">
      <c r="A333" s="4">
        <v>113</v>
      </c>
      <c r="B333" s="88" t="s">
        <v>120</v>
      </c>
      <c r="C333" s="28" t="s">
        <v>116</v>
      </c>
      <c r="D333" s="35">
        <v>4252.5</v>
      </c>
      <c r="E333" s="97"/>
      <c r="F333" s="35">
        <v>90</v>
      </c>
      <c r="G333" s="35"/>
      <c r="H333" s="35"/>
      <c r="I333" s="35">
        <f>D333-E333+F333</f>
        <v>4342.5</v>
      </c>
      <c r="J333" s="42"/>
    </row>
    <row r="334" spans="1:10" ht="51" customHeight="1" thickBot="1">
      <c r="A334" s="4">
        <v>113</v>
      </c>
      <c r="B334" s="27" t="s">
        <v>144</v>
      </c>
      <c r="C334" s="31" t="s">
        <v>25</v>
      </c>
      <c r="D334" s="35">
        <v>6416.55</v>
      </c>
      <c r="E334" s="35">
        <v>350</v>
      </c>
      <c r="F334" s="35"/>
      <c r="G334" s="35"/>
      <c r="H334" s="35"/>
      <c r="I334" s="35">
        <f>D334-E334+F334</f>
        <v>6066.55</v>
      </c>
      <c r="J334" s="42"/>
    </row>
    <row r="335" spans="1:10" ht="51" customHeight="1" thickBot="1">
      <c r="A335" s="4">
        <v>113</v>
      </c>
      <c r="B335" s="27" t="s">
        <v>334</v>
      </c>
      <c r="C335" s="31" t="s">
        <v>323</v>
      </c>
      <c r="D335" s="35">
        <v>5092.5</v>
      </c>
      <c r="E335" s="35">
        <v>350</v>
      </c>
      <c r="F335" s="35"/>
      <c r="G335" s="35"/>
      <c r="H335" s="35"/>
      <c r="I335" s="35">
        <f>D335-E335+F335</f>
        <v>4742.5</v>
      </c>
      <c r="J335" s="42"/>
    </row>
    <row r="336" spans="1:10" ht="24" customHeight="1" thickTop="1">
      <c r="A336" s="116"/>
      <c r="B336" s="117"/>
      <c r="C336" s="130" t="s">
        <v>285</v>
      </c>
      <c r="D336" s="131">
        <f>SUM(D330:D335)</f>
        <v>29550.149999999998</v>
      </c>
      <c r="E336" s="131">
        <f>SUM(E330:E335)</f>
        <v>1120</v>
      </c>
      <c r="F336" s="131">
        <f>SUM(F330:F335)</f>
        <v>322</v>
      </c>
      <c r="G336" s="131">
        <f>SUM(G330:G335)</f>
        <v>0</v>
      </c>
      <c r="H336" s="131">
        <f>SUM(H330:H335)</f>
        <v>0</v>
      </c>
      <c r="I336" s="131">
        <f>SUM(I330:I335)</f>
        <v>28752.149999999998</v>
      </c>
      <c r="J336" s="127"/>
    </row>
    <row r="337" spans="1:10" ht="15" customHeight="1">
      <c r="A337" s="216" t="s">
        <v>286</v>
      </c>
      <c r="B337" s="216"/>
      <c r="C337" s="216"/>
      <c r="D337" s="216"/>
      <c r="E337" s="216"/>
      <c r="F337" s="216"/>
      <c r="G337" s="216"/>
      <c r="H337" s="216"/>
      <c r="I337" s="216"/>
      <c r="J337" s="216"/>
    </row>
    <row r="338" spans="1:10" ht="24.75" customHeight="1">
      <c r="A338" s="48" t="s">
        <v>8</v>
      </c>
      <c r="B338" s="48" t="s">
        <v>0</v>
      </c>
      <c r="C338" s="48" t="s">
        <v>1</v>
      </c>
      <c r="D338" s="48" t="s">
        <v>2</v>
      </c>
      <c r="E338" s="48" t="s">
        <v>3</v>
      </c>
      <c r="F338" s="48" t="s">
        <v>4</v>
      </c>
      <c r="G338" s="89" t="s">
        <v>110</v>
      </c>
      <c r="H338" s="208" t="s">
        <v>428</v>
      </c>
      <c r="I338" s="48" t="s">
        <v>5</v>
      </c>
      <c r="J338" s="48" t="s">
        <v>6</v>
      </c>
    </row>
    <row r="339" spans="1:10" ht="51" customHeight="1" thickBot="1">
      <c r="A339" s="4">
        <v>113</v>
      </c>
      <c r="B339" s="27" t="s">
        <v>129</v>
      </c>
      <c r="C339" s="31" t="s">
        <v>128</v>
      </c>
      <c r="D339" s="35">
        <v>5117.7</v>
      </c>
      <c r="E339" s="35">
        <v>210</v>
      </c>
      <c r="F339" s="35"/>
      <c r="G339" s="35"/>
      <c r="H339" s="35"/>
      <c r="I339" s="35">
        <f>D339-E339+F339</f>
        <v>4907.7</v>
      </c>
      <c r="J339" s="10"/>
    </row>
    <row r="340" spans="1:10" ht="51" customHeight="1" thickBot="1">
      <c r="A340" s="4">
        <v>113</v>
      </c>
      <c r="B340" s="27" t="s">
        <v>130</v>
      </c>
      <c r="C340" s="31" t="s">
        <v>128</v>
      </c>
      <c r="D340" s="33">
        <v>4969.65</v>
      </c>
      <c r="E340" s="33">
        <v>175</v>
      </c>
      <c r="F340" s="33"/>
      <c r="G340" s="33"/>
      <c r="H340" s="158"/>
      <c r="I340" s="33">
        <f>D340-E340+F340</f>
        <v>4794.65</v>
      </c>
      <c r="J340" s="42"/>
    </row>
    <row r="341" spans="1:10" ht="25.5" customHeight="1" thickTop="1">
      <c r="A341" s="116"/>
      <c r="B341" s="147"/>
      <c r="C341" s="130" t="s">
        <v>285</v>
      </c>
      <c r="D341" s="129">
        <f>SUM(D339:D340)</f>
        <v>10087.349999999999</v>
      </c>
      <c r="E341" s="129">
        <f>SUM(E339:E340)</f>
        <v>385</v>
      </c>
      <c r="F341" s="129">
        <f>SUM(F339:F340)</f>
        <v>0</v>
      </c>
      <c r="G341" s="129">
        <f>SUM(G339:G340)</f>
        <v>0</v>
      </c>
      <c r="H341" s="129">
        <f>SUM(H339:H340)</f>
        <v>0</v>
      </c>
      <c r="I341" s="129">
        <f>SUM(I339:I340)</f>
        <v>9702.349999999999</v>
      </c>
      <c r="J341" s="133"/>
    </row>
    <row r="342" spans="1:10" ht="15" customHeight="1">
      <c r="A342" s="216" t="s">
        <v>287</v>
      </c>
      <c r="B342" s="216"/>
      <c r="C342" s="216"/>
      <c r="D342" s="216"/>
      <c r="E342" s="216"/>
      <c r="F342" s="216"/>
      <c r="G342" s="216"/>
      <c r="H342" s="216"/>
      <c r="I342" s="216"/>
      <c r="J342" s="216"/>
    </row>
    <row r="343" spans="1:10" ht="24.75" customHeight="1">
      <c r="A343" s="48" t="s">
        <v>8</v>
      </c>
      <c r="B343" s="48" t="s">
        <v>0</v>
      </c>
      <c r="C343" s="48" t="s">
        <v>1</v>
      </c>
      <c r="D343" s="48" t="s">
        <v>2</v>
      </c>
      <c r="E343" s="48" t="s">
        <v>3</v>
      </c>
      <c r="F343" s="48" t="s">
        <v>4</v>
      </c>
      <c r="G343" s="89" t="s">
        <v>110</v>
      </c>
      <c r="H343" s="208" t="s">
        <v>428</v>
      </c>
      <c r="I343" s="48" t="s">
        <v>5</v>
      </c>
      <c r="J343" s="48" t="s">
        <v>6</v>
      </c>
    </row>
    <row r="344" spans="1:10" ht="51" customHeight="1" thickBot="1">
      <c r="A344" s="4">
        <v>113</v>
      </c>
      <c r="B344" s="27" t="s">
        <v>131</v>
      </c>
      <c r="C344" s="86" t="s">
        <v>21</v>
      </c>
      <c r="D344" s="35">
        <v>3481.8</v>
      </c>
      <c r="E344" s="78"/>
      <c r="F344" s="78">
        <v>90</v>
      </c>
      <c r="G344" s="78"/>
      <c r="H344" s="78"/>
      <c r="I344" s="35">
        <f>D344-E344+F344</f>
        <v>3571.8</v>
      </c>
      <c r="J344" s="10"/>
    </row>
    <row r="345" spans="1:10" ht="51" customHeight="1" thickBot="1">
      <c r="A345" s="4">
        <v>113</v>
      </c>
      <c r="B345" s="27" t="s">
        <v>132</v>
      </c>
      <c r="C345" s="31" t="s">
        <v>138</v>
      </c>
      <c r="D345" s="35">
        <v>5117.7</v>
      </c>
      <c r="E345" s="35">
        <v>210</v>
      </c>
      <c r="F345" s="35"/>
      <c r="G345" s="35"/>
      <c r="H345" s="35"/>
      <c r="I345" s="35">
        <f>D345-E345+F345</f>
        <v>4907.7</v>
      </c>
      <c r="J345" s="42"/>
    </row>
    <row r="346" spans="1:10" ht="51" customHeight="1" thickBot="1">
      <c r="A346" s="4">
        <v>113</v>
      </c>
      <c r="B346" s="27" t="s">
        <v>133</v>
      </c>
      <c r="C346" s="29" t="s">
        <v>139</v>
      </c>
      <c r="D346" s="35">
        <v>5290.95</v>
      </c>
      <c r="E346" s="35">
        <v>210</v>
      </c>
      <c r="F346" s="35"/>
      <c r="G346" s="35"/>
      <c r="H346" s="35"/>
      <c r="I346" s="35">
        <f>D346-E346+F346</f>
        <v>5080.95</v>
      </c>
      <c r="J346" s="42"/>
    </row>
    <row r="347" spans="1:10" ht="51" customHeight="1" thickBot="1">
      <c r="A347" s="4">
        <v>113</v>
      </c>
      <c r="B347" s="27" t="s">
        <v>134</v>
      </c>
      <c r="C347" s="29" t="s">
        <v>139</v>
      </c>
      <c r="D347" s="35">
        <v>4543.35</v>
      </c>
      <c r="E347" s="35">
        <v>175</v>
      </c>
      <c r="F347" s="35"/>
      <c r="G347" s="35"/>
      <c r="H347" s="35"/>
      <c r="I347" s="35">
        <f>D347-E347+F347</f>
        <v>4368.35</v>
      </c>
      <c r="J347" s="8"/>
    </row>
    <row r="348" spans="1:10" ht="51" customHeight="1" thickBot="1">
      <c r="A348" s="4">
        <v>113</v>
      </c>
      <c r="B348" s="27" t="s">
        <v>135</v>
      </c>
      <c r="C348" s="29" t="s">
        <v>139</v>
      </c>
      <c r="D348" s="35">
        <v>3862.95</v>
      </c>
      <c r="E348" s="35"/>
      <c r="F348" s="35">
        <v>90</v>
      </c>
      <c r="G348" s="35"/>
      <c r="H348" s="35"/>
      <c r="I348" s="35">
        <f>D348-E348+F348</f>
        <v>3952.95</v>
      </c>
      <c r="J348" s="42"/>
    </row>
    <row r="349" spans="1:10" ht="51" customHeight="1" thickBot="1">
      <c r="A349" s="4">
        <v>113</v>
      </c>
      <c r="B349" s="27" t="s">
        <v>136</v>
      </c>
      <c r="C349" s="29" t="s">
        <v>139</v>
      </c>
      <c r="D349" s="35">
        <v>3862.95</v>
      </c>
      <c r="E349" s="35"/>
      <c r="F349" s="35">
        <v>90</v>
      </c>
      <c r="G349" s="35"/>
      <c r="H349" s="35"/>
      <c r="I349" s="35">
        <f>D349-E349+F349</f>
        <v>3952.95</v>
      </c>
      <c r="J349" s="20"/>
    </row>
    <row r="350" spans="1:10" ht="51" customHeight="1" thickBot="1">
      <c r="A350" s="4">
        <v>113</v>
      </c>
      <c r="B350" s="49" t="s">
        <v>137</v>
      </c>
      <c r="C350" s="29" t="s">
        <v>139</v>
      </c>
      <c r="D350" s="35">
        <v>3862.95</v>
      </c>
      <c r="E350" s="35"/>
      <c r="F350" s="35">
        <v>90</v>
      </c>
      <c r="G350" s="35"/>
      <c r="H350" s="35"/>
      <c r="I350" s="35">
        <f>D350-E350+F350</f>
        <v>3952.95</v>
      </c>
      <c r="J350" s="8"/>
    </row>
    <row r="351" spans="1:10" ht="51" customHeight="1" thickBot="1">
      <c r="A351" s="7">
        <v>113</v>
      </c>
      <c r="B351" s="49" t="s">
        <v>82</v>
      </c>
      <c r="C351" s="65" t="s">
        <v>83</v>
      </c>
      <c r="D351" s="40">
        <v>3269.7</v>
      </c>
      <c r="E351" s="91"/>
      <c r="F351" s="91">
        <v>90</v>
      </c>
      <c r="G351" s="91"/>
      <c r="H351" s="91"/>
      <c r="I351" s="35">
        <f>D351-E351+F351</f>
        <v>3359.7</v>
      </c>
      <c r="J351" s="42"/>
    </row>
    <row r="352" spans="1:10" ht="25.5" customHeight="1" thickTop="1">
      <c r="A352" s="116"/>
      <c r="B352" s="117"/>
      <c r="C352" s="130" t="s">
        <v>285</v>
      </c>
      <c r="D352" s="131">
        <f>SUM(D344:D351)</f>
        <v>33292.350000000006</v>
      </c>
      <c r="E352" s="131">
        <f>SUM(E344:E351)</f>
        <v>595</v>
      </c>
      <c r="F352" s="131">
        <f>SUM(F344:F351)</f>
        <v>450</v>
      </c>
      <c r="G352" s="131">
        <f>SUM(G344:G351)</f>
        <v>0</v>
      </c>
      <c r="H352" s="131">
        <f>SUM(H344:H351)</f>
        <v>0</v>
      </c>
      <c r="I352" s="131">
        <f>SUM(I344:I351)</f>
        <v>33147.350000000006</v>
      </c>
      <c r="J352" s="133"/>
    </row>
    <row r="353" spans="1:10" ht="15" customHeight="1">
      <c r="A353" s="216" t="s">
        <v>288</v>
      </c>
      <c r="B353" s="216"/>
      <c r="C353" s="216"/>
      <c r="D353" s="216"/>
      <c r="E353" s="216"/>
      <c r="F353" s="216"/>
      <c r="G353" s="216"/>
      <c r="H353" s="216"/>
      <c r="I353" s="216"/>
      <c r="J353" s="216"/>
    </row>
    <row r="354" spans="1:10" ht="24.75" customHeight="1">
      <c r="A354" s="48" t="s">
        <v>8</v>
      </c>
      <c r="B354" s="48" t="s">
        <v>0</v>
      </c>
      <c r="C354" s="48" t="s">
        <v>1</v>
      </c>
      <c r="D354" s="48" t="s">
        <v>2</v>
      </c>
      <c r="E354" s="48" t="s">
        <v>3</v>
      </c>
      <c r="F354" s="48" t="s">
        <v>4</v>
      </c>
      <c r="G354" s="89" t="s">
        <v>110</v>
      </c>
      <c r="H354" s="208" t="s">
        <v>428</v>
      </c>
      <c r="I354" s="48" t="s">
        <v>5</v>
      </c>
      <c r="J354" s="48" t="s">
        <v>6</v>
      </c>
    </row>
    <row r="355" spans="1:10" ht="40.5" customHeight="1" thickBot="1">
      <c r="A355" s="4">
        <v>113</v>
      </c>
      <c r="B355" s="27" t="s">
        <v>345</v>
      </c>
      <c r="C355" s="28" t="s">
        <v>237</v>
      </c>
      <c r="D355" s="32">
        <v>4608.45</v>
      </c>
      <c r="E355" s="32">
        <v>175</v>
      </c>
      <c r="F355" s="32"/>
      <c r="G355" s="32"/>
      <c r="H355" s="32"/>
      <c r="I355" s="35">
        <f>D355-E355+F355</f>
        <v>4433.45</v>
      </c>
      <c r="J355" s="105"/>
    </row>
    <row r="356" spans="1:10" ht="40.5" customHeight="1" thickBot="1">
      <c r="A356" s="4">
        <v>113</v>
      </c>
      <c r="B356" s="27" t="s">
        <v>140</v>
      </c>
      <c r="C356" s="31" t="s">
        <v>142</v>
      </c>
      <c r="D356" s="35">
        <v>3690.75</v>
      </c>
      <c r="E356" s="35"/>
      <c r="F356" s="35">
        <v>90</v>
      </c>
      <c r="G356" s="35"/>
      <c r="H356" s="35"/>
      <c r="I356" s="35">
        <f>D356-E356+F356</f>
        <v>3780.75</v>
      </c>
      <c r="J356" s="13"/>
    </row>
    <row r="357" spans="1:10" ht="40.5" customHeight="1" thickBot="1">
      <c r="A357" s="4">
        <v>113</v>
      </c>
      <c r="B357" s="27" t="s">
        <v>141</v>
      </c>
      <c r="C357" s="29" t="s">
        <v>58</v>
      </c>
      <c r="D357" s="35">
        <v>3156.3</v>
      </c>
      <c r="E357" s="35"/>
      <c r="F357" s="35">
        <v>111</v>
      </c>
      <c r="G357" s="35"/>
      <c r="H357" s="35"/>
      <c r="I357" s="35">
        <f>D357-E357+F357</f>
        <v>3267.3</v>
      </c>
      <c r="J357" s="11"/>
    </row>
    <row r="358" spans="1:10" ht="25.5" customHeight="1" thickTop="1">
      <c r="A358" s="116"/>
      <c r="B358" s="117"/>
      <c r="C358" s="130" t="s">
        <v>285</v>
      </c>
      <c r="D358" s="131">
        <f>SUM(D355:D357)</f>
        <v>11455.5</v>
      </c>
      <c r="E358" s="131">
        <f>SUM(E355:E357)</f>
        <v>175</v>
      </c>
      <c r="F358" s="131">
        <f>SUM(F355:F357)</f>
        <v>201</v>
      </c>
      <c r="G358" s="131">
        <f>SUM(G355:G357)</f>
        <v>0</v>
      </c>
      <c r="H358" s="131">
        <f>SUM(H355:H357)</f>
        <v>0</v>
      </c>
      <c r="I358" s="131">
        <f>SUM(I355:I357)</f>
        <v>11481.5</v>
      </c>
      <c r="J358" s="127"/>
    </row>
    <row r="359" spans="1:10" ht="15" customHeight="1">
      <c r="A359" s="217" t="s">
        <v>289</v>
      </c>
      <c r="B359" s="217"/>
      <c r="C359" s="217"/>
      <c r="D359" s="217"/>
      <c r="E359" s="217"/>
      <c r="F359" s="217"/>
      <c r="G359" s="217"/>
      <c r="H359" s="217"/>
      <c r="I359" s="217"/>
      <c r="J359" s="217"/>
    </row>
    <row r="360" spans="1:10" ht="24.75" customHeight="1">
      <c r="A360" s="48" t="s">
        <v>8</v>
      </c>
      <c r="B360" s="48" t="s">
        <v>0</v>
      </c>
      <c r="C360" s="48" t="s">
        <v>1</v>
      </c>
      <c r="D360" s="48" t="s">
        <v>2</v>
      </c>
      <c r="E360" s="48" t="s">
        <v>3</v>
      </c>
      <c r="F360" s="48" t="s">
        <v>4</v>
      </c>
      <c r="G360" s="89" t="s">
        <v>110</v>
      </c>
      <c r="H360" s="208" t="s">
        <v>428</v>
      </c>
      <c r="I360" s="48" t="s">
        <v>5</v>
      </c>
      <c r="J360" s="48" t="s">
        <v>6</v>
      </c>
    </row>
    <row r="361" spans="1:10" ht="36" customHeight="1" thickBot="1">
      <c r="A361" s="4">
        <v>113</v>
      </c>
      <c r="B361" s="88" t="s">
        <v>151</v>
      </c>
      <c r="C361" s="29" t="s">
        <v>148</v>
      </c>
      <c r="D361" s="35">
        <v>3426.15</v>
      </c>
      <c r="E361" s="35"/>
      <c r="F361" s="35">
        <v>90</v>
      </c>
      <c r="G361" s="35"/>
      <c r="H361" s="35"/>
      <c r="I361" s="35">
        <f aca="true" t="shared" si="19" ref="I361:I374">D361-E361+F361</f>
        <v>3516.15</v>
      </c>
      <c r="J361" s="18"/>
    </row>
    <row r="362" spans="1:10" ht="36" customHeight="1" thickBot="1">
      <c r="A362" s="4">
        <v>113</v>
      </c>
      <c r="B362" s="88" t="s">
        <v>153</v>
      </c>
      <c r="C362" s="29" t="s">
        <v>148</v>
      </c>
      <c r="D362" s="35">
        <v>3426.15</v>
      </c>
      <c r="E362" s="35"/>
      <c r="F362" s="35">
        <v>90</v>
      </c>
      <c r="G362" s="35"/>
      <c r="H362" s="35"/>
      <c r="I362" s="35">
        <f t="shared" si="19"/>
        <v>3516.15</v>
      </c>
      <c r="J362" s="107"/>
    </row>
    <row r="363" spans="1:10" ht="36" customHeight="1" thickBot="1">
      <c r="A363" s="4">
        <v>113</v>
      </c>
      <c r="B363" s="88" t="s">
        <v>154</v>
      </c>
      <c r="C363" s="29" t="s">
        <v>148</v>
      </c>
      <c r="D363" s="35">
        <v>3426.15</v>
      </c>
      <c r="E363" s="35"/>
      <c r="F363" s="35">
        <v>90</v>
      </c>
      <c r="G363" s="35"/>
      <c r="H363" s="35"/>
      <c r="I363" s="35">
        <f t="shared" si="19"/>
        <v>3516.15</v>
      </c>
      <c r="J363" s="107"/>
    </row>
    <row r="364" spans="1:10" ht="36" customHeight="1" thickBot="1">
      <c r="A364" s="4">
        <v>113</v>
      </c>
      <c r="B364" s="88" t="s">
        <v>155</v>
      </c>
      <c r="C364" s="29" t="s">
        <v>117</v>
      </c>
      <c r="D364" s="35">
        <v>3650.85</v>
      </c>
      <c r="E364" s="35"/>
      <c r="F364" s="35">
        <v>90</v>
      </c>
      <c r="G364" s="35"/>
      <c r="H364" s="35"/>
      <c r="I364" s="35">
        <f t="shared" si="19"/>
        <v>3740.85</v>
      </c>
      <c r="J364" s="107"/>
    </row>
    <row r="365" spans="1:10" ht="36" customHeight="1" thickBot="1">
      <c r="A365" s="4">
        <v>113</v>
      </c>
      <c r="B365" s="88" t="s">
        <v>156</v>
      </c>
      <c r="C365" s="29" t="s">
        <v>148</v>
      </c>
      <c r="D365" s="35">
        <v>3426.15</v>
      </c>
      <c r="E365" s="35"/>
      <c r="F365" s="35">
        <v>90</v>
      </c>
      <c r="G365" s="35"/>
      <c r="H365" s="35"/>
      <c r="I365" s="35">
        <f t="shared" si="19"/>
        <v>3516.15</v>
      </c>
      <c r="J365" s="107"/>
    </row>
    <row r="366" spans="1:10" ht="36" customHeight="1" thickBot="1">
      <c r="A366" s="4">
        <v>113</v>
      </c>
      <c r="B366" s="101" t="s">
        <v>157</v>
      </c>
      <c r="C366" s="29" t="s">
        <v>148</v>
      </c>
      <c r="D366" s="35">
        <v>3426.15</v>
      </c>
      <c r="E366" s="35"/>
      <c r="F366" s="35">
        <v>90</v>
      </c>
      <c r="G366" s="35"/>
      <c r="H366" s="35"/>
      <c r="I366" s="35">
        <f t="shared" si="19"/>
        <v>3516.15</v>
      </c>
      <c r="J366" s="107"/>
    </row>
    <row r="367" spans="1:10" ht="36" customHeight="1" thickBot="1">
      <c r="A367" s="4">
        <v>113</v>
      </c>
      <c r="B367" s="102" t="s">
        <v>158</v>
      </c>
      <c r="C367" s="29" t="s">
        <v>148</v>
      </c>
      <c r="D367" s="35">
        <v>3426.15</v>
      </c>
      <c r="E367" s="100"/>
      <c r="F367" s="35">
        <v>90</v>
      </c>
      <c r="G367" s="35"/>
      <c r="H367" s="35"/>
      <c r="I367" s="35">
        <f t="shared" si="19"/>
        <v>3516.15</v>
      </c>
      <c r="J367" s="107"/>
    </row>
    <row r="368" spans="1:10" ht="36" customHeight="1" thickBot="1">
      <c r="A368" s="4">
        <v>113</v>
      </c>
      <c r="B368" s="39" t="s">
        <v>159</v>
      </c>
      <c r="C368" s="29" t="s">
        <v>148</v>
      </c>
      <c r="D368" s="35">
        <v>3426.15</v>
      </c>
      <c r="E368" s="35"/>
      <c r="F368" s="35">
        <v>90</v>
      </c>
      <c r="G368" s="35"/>
      <c r="H368" s="35"/>
      <c r="I368" s="35">
        <f t="shared" si="19"/>
        <v>3516.15</v>
      </c>
      <c r="J368" s="107"/>
    </row>
    <row r="369" spans="1:10" ht="36" customHeight="1" thickBot="1">
      <c r="A369" s="4">
        <v>113</v>
      </c>
      <c r="B369" s="27" t="s">
        <v>160</v>
      </c>
      <c r="C369" s="31" t="s">
        <v>149</v>
      </c>
      <c r="D369" s="35">
        <v>3650.85</v>
      </c>
      <c r="E369" s="35"/>
      <c r="F369" s="35">
        <v>90</v>
      </c>
      <c r="G369" s="35"/>
      <c r="H369" s="35"/>
      <c r="I369" s="35">
        <f t="shared" si="19"/>
        <v>3740.85</v>
      </c>
      <c r="J369" s="107"/>
    </row>
    <row r="370" spans="1:10" ht="36" customHeight="1" thickBot="1">
      <c r="A370" s="7">
        <v>113</v>
      </c>
      <c r="B370" s="49" t="s">
        <v>161</v>
      </c>
      <c r="C370" s="87" t="s">
        <v>148</v>
      </c>
      <c r="D370" s="40">
        <v>2543.1</v>
      </c>
      <c r="E370" s="40"/>
      <c r="F370" s="40">
        <v>142</v>
      </c>
      <c r="G370" s="40"/>
      <c r="H370" s="40"/>
      <c r="I370" s="35">
        <f t="shared" si="19"/>
        <v>2685.1</v>
      </c>
      <c r="J370" s="107"/>
    </row>
    <row r="371" spans="1:10" ht="36" customHeight="1" thickBot="1">
      <c r="A371" s="4">
        <v>113</v>
      </c>
      <c r="B371" s="27" t="s">
        <v>162</v>
      </c>
      <c r="C371" s="31" t="s">
        <v>150</v>
      </c>
      <c r="D371" s="35">
        <v>1712.55</v>
      </c>
      <c r="E371" s="35"/>
      <c r="F371" s="35">
        <v>167</v>
      </c>
      <c r="G371" s="35"/>
      <c r="H371" s="35"/>
      <c r="I371" s="35">
        <f t="shared" si="19"/>
        <v>1879.55</v>
      </c>
      <c r="J371" s="107"/>
    </row>
    <row r="372" spans="1:10" ht="36" customHeight="1" thickBot="1">
      <c r="A372" s="4">
        <v>113</v>
      </c>
      <c r="B372" s="27" t="s">
        <v>380</v>
      </c>
      <c r="C372" s="29" t="s">
        <v>117</v>
      </c>
      <c r="D372" s="35">
        <v>3650.85</v>
      </c>
      <c r="E372" s="35"/>
      <c r="F372" s="35">
        <f>F369</f>
        <v>90</v>
      </c>
      <c r="G372" s="35"/>
      <c r="H372" s="35"/>
      <c r="I372" s="35">
        <f t="shared" si="19"/>
        <v>3740.85</v>
      </c>
      <c r="J372" s="107"/>
    </row>
    <row r="373" spans="1:10" ht="36" customHeight="1" thickBot="1">
      <c r="A373" s="41">
        <v>113</v>
      </c>
      <c r="B373" s="84" t="s">
        <v>176</v>
      </c>
      <c r="C373" s="63" t="s">
        <v>148</v>
      </c>
      <c r="D373" s="40">
        <v>3043.95</v>
      </c>
      <c r="E373" s="40"/>
      <c r="F373" s="40">
        <v>111</v>
      </c>
      <c r="G373" s="40"/>
      <c r="H373" s="40"/>
      <c r="I373" s="35">
        <f>D373-E373+F373</f>
        <v>3154.95</v>
      </c>
      <c r="J373" s="16"/>
    </row>
    <row r="374" spans="1:10" ht="36" customHeight="1" thickBot="1">
      <c r="A374" s="4">
        <v>113</v>
      </c>
      <c r="B374" s="27" t="s">
        <v>163</v>
      </c>
      <c r="C374" s="29" t="s">
        <v>117</v>
      </c>
      <c r="D374" s="35">
        <v>3650.85</v>
      </c>
      <c r="E374" s="35"/>
      <c r="F374" s="35">
        <f>F368</f>
        <v>90</v>
      </c>
      <c r="G374" s="35"/>
      <c r="H374" s="35"/>
      <c r="I374" s="35">
        <f t="shared" si="19"/>
        <v>3740.85</v>
      </c>
      <c r="J374" s="107"/>
    </row>
    <row r="375" spans="1:10" ht="36" customHeight="1" thickBot="1">
      <c r="A375" s="41">
        <v>113</v>
      </c>
      <c r="B375" s="84" t="s">
        <v>175</v>
      </c>
      <c r="C375" s="82" t="s">
        <v>226</v>
      </c>
      <c r="D375" s="40">
        <v>3332.7</v>
      </c>
      <c r="E375" s="40"/>
      <c r="F375" s="40">
        <v>90</v>
      </c>
      <c r="G375" s="40"/>
      <c r="H375" s="40"/>
      <c r="I375" s="35">
        <f>D375-E375+F375</f>
        <v>3422.7</v>
      </c>
      <c r="J375" s="16"/>
    </row>
    <row r="376" spans="1:10" ht="36" customHeight="1" thickBot="1">
      <c r="A376" s="41">
        <v>113</v>
      </c>
      <c r="B376" s="84" t="s">
        <v>308</v>
      </c>
      <c r="C376" s="82" t="s">
        <v>150</v>
      </c>
      <c r="D376" s="40">
        <v>3426.15</v>
      </c>
      <c r="E376" s="40"/>
      <c r="F376" s="40">
        <v>90</v>
      </c>
      <c r="G376" s="40"/>
      <c r="H376" s="40"/>
      <c r="I376" s="35">
        <f>D376-E376+F376</f>
        <v>3516.15</v>
      </c>
      <c r="J376" s="16"/>
    </row>
    <row r="377" spans="1:10" ht="36" customHeight="1" thickBot="1">
      <c r="A377" s="41">
        <v>113</v>
      </c>
      <c r="B377" s="84" t="s">
        <v>335</v>
      </c>
      <c r="C377" s="82" t="s">
        <v>336</v>
      </c>
      <c r="D377" s="35">
        <v>2778.3</v>
      </c>
      <c r="E377" s="35"/>
      <c r="F377" s="35">
        <v>154</v>
      </c>
      <c r="G377" s="40"/>
      <c r="H377" s="40"/>
      <c r="I377" s="35">
        <f>D377-E377+F377</f>
        <v>2932.3</v>
      </c>
      <c r="J377" s="16"/>
    </row>
    <row r="378" spans="1:10" ht="25.5" customHeight="1" thickTop="1">
      <c r="A378" s="146"/>
      <c r="B378" s="140"/>
      <c r="C378" s="130" t="s">
        <v>285</v>
      </c>
      <c r="D378" s="131">
        <f aca="true" t="shared" si="20" ref="D378:I378">SUM(D361:D377)</f>
        <v>55423.200000000004</v>
      </c>
      <c r="E378" s="131">
        <f t="shared" si="20"/>
        <v>0</v>
      </c>
      <c r="F378" s="131">
        <f t="shared" si="20"/>
        <v>1744</v>
      </c>
      <c r="G378" s="131">
        <f t="shared" si="20"/>
        <v>0</v>
      </c>
      <c r="H378" s="131">
        <f t="shared" si="20"/>
        <v>0</v>
      </c>
      <c r="I378" s="131">
        <f t="shared" si="20"/>
        <v>57167.200000000004</v>
      </c>
      <c r="J378" s="127"/>
    </row>
    <row r="379" spans="1:10" ht="15" customHeight="1">
      <c r="A379" s="216" t="s">
        <v>290</v>
      </c>
      <c r="B379" s="216"/>
      <c r="C379" s="216"/>
      <c r="D379" s="216"/>
      <c r="E379" s="216"/>
      <c r="F379" s="216"/>
      <c r="G379" s="216"/>
      <c r="H379" s="216"/>
      <c r="I379" s="216"/>
      <c r="J379" s="216"/>
    </row>
    <row r="380" spans="1:10" ht="24.75" customHeight="1">
      <c r="A380" s="48" t="s">
        <v>8</v>
      </c>
      <c r="B380" s="48" t="s">
        <v>0</v>
      </c>
      <c r="C380" s="48" t="s">
        <v>1</v>
      </c>
      <c r="D380" s="48" t="s">
        <v>2</v>
      </c>
      <c r="E380" s="48" t="s">
        <v>3</v>
      </c>
      <c r="F380" s="48" t="s">
        <v>4</v>
      </c>
      <c r="G380" s="89" t="s">
        <v>110</v>
      </c>
      <c r="H380" s="208" t="s">
        <v>428</v>
      </c>
      <c r="I380" s="48" t="s">
        <v>5</v>
      </c>
      <c r="J380" s="48" t="s">
        <v>6</v>
      </c>
    </row>
    <row r="381" spans="1:10" ht="36" customHeight="1" thickBot="1">
      <c r="A381" s="30">
        <v>1101</v>
      </c>
      <c r="B381" s="27" t="s">
        <v>181</v>
      </c>
      <c r="C381" s="28" t="s">
        <v>227</v>
      </c>
      <c r="D381" s="35">
        <v>4866.75</v>
      </c>
      <c r="E381" s="35">
        <v>175</v>
      </c>
      <c r="F381" s="35"/>
      <c r="G381" s="35"/>
      <c r="H381" s="35"/>
      <c r="I381" s="35">
        <f aca="true" t="shared" si="21" ref="I381:I388">D381-E381+F381</f>
        <v>4691.75</v>
      </c>
      <c r="J381" s="105"/>
    </row>
    <row r="382" spans="1:10" ht="36" customHeight="1" thickBot="1">
      <c r="A382" s="12">
        <v>113</v>
      </c>
      <c r="B382" s="88" t="s">
        <v>173</v>
      </c>
      <c r="C382" s="94" t="s">
        <v>165</v>
      </c>
      <c r="D382" s="35">
        <v>3426.15</v>
      </c>
      <c r="E382" s="35"/>
      <c r="F382" s="35">
        <v>90</v>
      </c>
      <c r="G382" s="35"/>
      <c r="H382" s="35"/>
      <c r="I382" s="35">
        <f t="shared" si="21"/>
        <v>3516.15</v>
      </c>
      <c r="J382" s="106"/>
    </row>
    <row r="383" spans="1:10" ht="36" customHeight="1" thickBot="1">
      <c r="A383" s="30">
        <v>1101</v>
      </c>
      <c r="B383" s="27" t="s">
        <v>179</v>
      </c>
      <c r="C383" s="94" t="s">
        <v>165</v>
      </c>
      <c r="D383" s="35">
        <v>3426.15</v>
      </c>
      <c r="E383" s="104"/>
      <c r="F383" s="104">
        <v>90</v>
      </c>
      <c r="G383" s="104"/>
      <c r="H383" s="104"/>
      <c r="I383" s="35">
        <f t="shared" si="21"/>
        <v>3516.15</v>
      </c>
      <c r="J383" s="105"/>
    </row>
    <row r="384" spans="1:10" ht="36" customHeight="1" thickBot="1">
      <c r="A384" s="4">
        <v>113</v>
      </c>
      <c r="B384" s="27" t="s">
        <v>191</v>
      </c>
      <c r="C384" s="94" t="s">
        <v>165</v>
      </c>
      <c r="D384" s="35">
        <v>3739.05</v>
      </c>
      <c r="E384" s="35">
        <v>95</v>
      </c>
      <c r="F384" s="50"/>
      <c r="G384" s="50"/>
      <c r="H384" s="50"/>
      <c r="I384" s="35">
        <f t="shared" si="21"/>
        <v>3644.05</v>
      </c>
      <c r="J384" s="106"/>
    </row>
    <row r="385" spans="1:10" ht="36" customHeight="1" thickBot="1">
      <c r="A385" s="12">
        <v>113</v>
      </c>
      <c r="B385" s="88" t="s">
        <v>169</v>
      </c>
      <c r="C385" s="28" t="s">
        <v>228</v>
      </c>
      <c r="D385" s="35">
        <v>3426.15</v>
      </c>
      <c r="E385" s="100"/>
      <c r="F385" s="100">
        <v>90</v>
      </c>
      <c r="G385" s="100"/>
      <c r="H385" s="100"/>
      <c r="I385" s="35">
        <f t="shared" si="21"/>
        <v>3516.15</v>
      </c>
      <c r="J385" s="106"/>
    </row>
    <row r="386" spans="1:10" ht="36" customHeight="1" thickBot="1">
      <c r="A386" s="12">
        <v>113</v>
      </c>
      <c r="B386" s="103" t="s">
        <v>168</v>
      </c>
      <c r="C386" s="86" t="s">
        <v>165</v>
      </c>
      <c r="D386" s="100">
        <v>2878.05</v>
      </c>
      <c r="E386" s="100"/>
      <c r="F386" s="100">
        <v>129</v>
      </c>
      <c r="G386" s="100"/>
      <c r="H386" s="100"/>
      <c r="I386" s="35">
        <f t="shared" si="21"/>
        <v>3007.05</v>
      </c>
      <c r="J386" s="106"/>
    </row>
    <row r="387" spans="1:10" ht="36" customHeight="1" thickBot="1">
      <c r="A387" s="4">
        <v>113</v>
      </c>
      <c r="B387" s="27" t="s">
        <v>186</v>
      </c>
      <c r="C387" s="36" t="s">
        <v>117</v>
      </c>
      <c r="D387" s="35">
        <v>5600.7</v>
      </c>
      <c r="E387" s="35">
        <v>210</v>
      </c>
      <c r="F387" s="35"/>
      <c r="G387" s="35"/>
      <c r="H387" s="35"/>
      <c r="I387" s="35">
        <f t="shared" si="21"/>
        <v>5390.7</v>
      </c>
      <c r="J387" s="106"/>
    </row>
    <row r="388" spans="1:10" ht="36" customHeight="1" thickBot="1">
      <c r="A388" s="4">
        <v>113</v>
      </c>
      <c r="B388" s="27" t="s">
        <v>190</v>
      </c>
      <c r="C388" s="36" t="s">
        <v>117</v>
      </c>
      <c r="D388" s="35">
        <v>4918.2</v>
      </c>
      <c r="E388" s="35">
        <v>175</v>
      </c>
      <c r="F388" s="50"/>
      <c r="G388" s="50"/>
      <c r="H388" s="50"/>
      <c r="I388" s="35">
        <f t="shared" si="21"/>
        <v>4743.2</v>
      </c>
      <c r="J388" s="106"/>
    </row>
    <row r="389" spans="1:10" s="9" customFormat="1" ht="36" customHeight="1" thickBot="1">
      <c r="A389" s="12">
        <v>113</v>
      </c>
      <c r="B389" s="88" t="s">
        <v>167</v>
      </c>
      <c r="C389" s="169" t="s">
        <v>326</v>
      </c>
      <c r="D389" s="35">
        <v>5055.75</v>
      </c>
      <c r="E389" s="35">
        <v>175</v>
      </c>
      <c r="F389" s="35"/>
      <c r="G389" s="35"/>
      <c r="H389" s="35"/>
      <c r="I389" s="35">
        <f>D389-E389+F389</f>
        <v>4880.75</v>
      </c>
      <c r="J389" s="105"/>
    </row>
    <row r="390" spans="1:10" s="9" customFormat="1" ht="36" customHeight="1" thickBot="1">
      <c r="A390" s="12">
        <v>113</v>
      </c>
      <c r="B390" s="88" t="s">
        <v>170</v>
      </c>
      <c r="C390" s="168" t="s">
        <v>166</v>
      </c>
      <c r="D390" s="35">
        <v>3426.15</v>
      </c>
      <c r="E390" s="35"/>
      <c r="F390" s="35">
        <v>90</v>
      </c>
      <c r="G390" s="35"/>
      <c r="H390" s="35"/>
      <c r="I390" s="35">
        <f>D390-E390+F390</f>
        <v>3516.15</v>
      </c>
      <c r="J390" s="106"/>
    </row>
    <row r="391" spans="1:10" s="9" customFormat="1" ht="36" customHeight="1" thickBot="1">
      <c r="A391" s="12">
        <v>113</v>
      </c>
      <c r="B391" s="88" t="s">
        <v>171</v>
      </c>
      <c r="C391" s="94" t="s">
        <v>165</v>
      </c>
      <c r="D391" s="35">
        <v>3332.7</v>
      </c>
      <c r="E391" s="35"/>
      <c r="F391" s="35">
        <v>90</v>
      </c>
      <c r="G391" s="35"/>
      <c r="H391" s="35"/>
      <c r="I391" s="35">
        <f>D391-E391+F391</f>
        <v>3422.7</v>
      </c>
      <c r="J391" s="106"/>
    </row>
    <row r="392" spans="1:10" s="9" customFormat="1" ht="36" customHeight="1" thickBot="1">
      <c r="A392" s="12">
        <v>113</v>
      </c>
      <c r="B392" s="88" t="s">
        <v>172</v>
      </c>
      <c r="C392" s="94" t="s">
        <v>229</v>
      </c>
      <c r="D392" s="35">
        <v>3426.15</v>
      </c>
      <c r="E392" s="35"/>
      <c r="F392" s="35">
        <v>90</v>
      </c>
      <c r="G392" s="35"/>
      <c r="H392" s="35"/>
      <c r="I392" s="35">
        <f>D392-E392+F392</f>
        <v>3516.15</v>
      </c>
      <c r="J392" s="106"/>
    </row>
    <row r="393" spans="1:10" s="9" customFormat="1" ht="36" customHeight="1" thickBot="1">
      <c r="A393" s="4">
        <v>113</v>
      </c>
      <c r="B393" s="27" t="s">
        <v>184</v>
      </c>
      <c r="C393" s="36" t="s">
        <v>117</v>
      </c>
      <c r="D393" s="35">
        <v>4672.5</v>
      </c>
      <c r="E393" s="35">
        <v>175</v>
      </c>
      <c r="F393" s="35"/>
      <c r="G393" s="35"/>
      <c r="H393" s="35"/>
      <c r="I393" s="35">
        <f>D393-E393+F393</f>
        <v>4497.5</v>
      </c>
      <c r="J393" s="106"/>
    </row>
    <row r="394" spans="1:10" s="9" customFormat="1" ht="25.5" customHeight="1" thickTop="1">
      <c r="A394" s="116"/>
      <c r="B394" s="117"/>
      <c r="C394" s="130" t="s">
        <v>285</v>
      </c>
      <c r="D394" s="131">
        <f aca="true" t="shared" si="22" ref="D394:I394">SUM(D381:D393)</f>
        <v>52194.45</v>
      </c>
      <c r="E394" s="131">
        <f t="shared" si="22"/>
        <v>1005</v>
      </c>
      <c r="F394" s="131">
        <f t="shared" si="22"/>
        <v>669</v>
      </c>
      <c r="G394" s="131">
        <f t="shared" si="22"/>
        <v>0</v>
      </c>
      <c r="H394" s="131">
        <f t="shared" si="22"/>
        <v>0</v>
      </c>
      <c r="I394" s="131">
        <f t="shared" si="22"/>
        <v>51858.45</v>
      </c>
      <c r="J394" s="137"/>
    </row>
    <row r="395" spans="1:10" s="9" customFormat="1" ht="15" customHeight="1">
      <c r="A395" s="215" t="s">
        <v>291</v>
      </c>
      <c r="B395" s="215"/>
      <c r="C395" s="215"/>
      <c r="D395" s="215"/>
      <c r="E395" s="215"/>
      <c r="F395" s="215"/>
      <c r="G395" s="215"/>
      <c r="H395" s="215"/>
      <c r="I395" s="215"/>
      <c r="J395" s="215"/>
    </row>
    <row r="396" spans="1:10" s="9" customFormat="1" ht="24.75" customHeight="1">
      <c r="A396" s="48" t="s">
        <v>8</v>
      </c>
      <c r="B396" s="48" t="s">
        <v>0</v>
      </c>
      <c r="C396" s="48" t="s">
        <v>1</v>
      </c>
      <c r="D396" s="48" t="s">
        <v>2</v>
      </c>
      <c r="E396" s="48" t="s">
        <v>3</v>
      </c>
      <c r="F396" s="48" t="s">
        <v>4</v>
      </c>
      <c r="G396" s="89" t="s">
        <v>110</v>
      </c>
      <c r="H396" s="208" t="s">
        <v>428</v>
      </c>
      <c r="I396" s="48" t="s">
        <v>5</v>
      </c>
      <c r="J396" s="48" t="s">
        <v>6</v>
      </c>
    </row>
    <row r="397" spans="1:10" s="9" customFormat="1" ht="51" customHeight="1" thickBot="1">
      <c r="A397" s="30">
        <v>1101</v>
      </c>
      <c r="B397" s="27" t="s">
        <v>180</v>
      </c>
      <c r="C397" s="28" t="s">
        <v>177</v>
      </c>
      <c r="D397" s="35">
        <v>3426.15</v>
      </c>
      <c r="E397" s="35"/>
      <c r="F397" s="35">
        <v>90</v>
      </c>
      <c r="G397" s="35"/>
      <c r="H397" s="35"/>
      <c r="I397" s="35">
        <f>D397-E397+F397</f>
        <v>3516.15</v>
      </c>
      <c r="J397" s="105"/>
    </row>
    <row r="398" spans="1:10" s="9" customFormat="1" ht="51" customHeight="1" thickBot="1">
      <c r="A398" s="4">
        <v>113</v>
      </c>
      <c r="B398" s="27" t="s">
        <v>145</v>
      </c>
      <c r="C398" s="31" t="s">
        <v>143</v>
      </c>
      <c r="D398" s="35">
        <v>2723.7</v>
      </c>
      <c r="E398" s="35"/>
      <c r="F398" s="35">
        <v>129</v>
      </c>
      <c r="G398" s="35"/>
      <c r="H398" s="35"/>
      <c r="I398" s="35">
        <f>D398-E398+F398</f>
        <v>2852.7</v>
      </c>
      <c r="J398" s="106"/>
    </row>
    <row r="399" spans="1:10" s="9" customFormat="1" ht="24.75" customHeight="1" thickBot="1" thickTop="1">
      <c r="A399" s="123"/>
      <c r="B399" s="117"/>
      <c r="C399" s="130" t="s">
        <v>285</v>
      </c>
      <c r="D399" s="143">
        <f aca="true" t="shared" si="23" ref="D399:I399">SUM(D397:D398)</f>
        <v>6149.85</v>
      </c>
      <c r="E399" s="143">
        <f t="shared" si="23"/>
        <v>0</v>
      </c>
      <c r="F399" s="143">
        <f t="shared" si="23"/>
        <v>219</v>
      </c>
      <c r="G399" s="143">
        <f t="shared" si="23"/>
        <v>0</v>
      </c>
      <c r="H399" s="143">
        <f t="shared" si="23"/>
        <v>0</v>
      </c>
      <c r="I399" s="143">
        <f t="shared" si="23"/>
        <v>6368.85</v>
      </c>
      <c r="J399" s="137"/>
    </row>
    <row r="400" spans="1:10" s="9" customFormat="1" ht="39" customHeight="1" thickTop="1">
      <c r="A400" s="123"/>
      <c r="B400" s="117"/>
      <c r="C400" s="148" t="s">
        <v>297</v>
      </c>
      <c r="D400" s="149">
        <f aca="true" t="shared" si="24" ref="D400:I400">SUM(D336+D341+D352+D358+D378+D394+D399)</f>
        <v>198152.85</v>
      </c>
      <c r="E400" s="149">
        <f t="shared" si="24"/>
        <v>3280</v>
      </c>
      <c r="F400" s="149">
        <f t="shared" si="24"/>
        <v>3605</v>
      </c>
      <c r="G400" s="149">
        <f t="shared" si="24"/>
        <v>0</v>
      </c>
      <c r="H400" s="149">
        <f t="shared" si="24"/>
        <v>0</v>
      </c>
      <c r="I400" s="149">
        <f t="shared" si="24"/>
        <v>198477.85</v>
      </c>
      <c r="J400" s="150"/>
    </row>
    <row r="401" spans="1:10" s="9" customFormat="1" ht="15" customHeight="1">
      <c r="A401" s="214" t="s">
        <v>10</v>
      </c>
      <c r="B401" s="214"/>
      <c r="C401" s="214"/>
      <c r="D401" s="214"/>
      <c r="E401" s="214"/>
      <c r="F401" s="214"/>
      <c r="G401" s="214"/>
      <c r="H401" s="214"/>
      <c r="I401" s="214"/>
      <c r="J401" s="214"/>
    </row>
    <row r="402" spans="1:10" s="9" customFormat="1" ht="15" customHeight="1">
      <c r="A402" s="214" t="s">
        <v>11</v>
      </c>
      <c r="B402" s="214"/>
      <c r="C402" s="214"/>
      <c r="D402" s="214"/>
      <c r="E402" s="214"/>
      <c r="F402" s="214"/>
      <c r="G402" s="214"/>
      <c r="H402" s="214"/>
      <c r="I402" s="214"/>
      <c r="J402" s="214"/>
    </row>
    <row r="403" spans="1:10" s="9" customFormat="1" ht="15" customHeight="1">
      <c r="A403" s="214" t="str">
        <f>A3</f>
        <v>Nómina que corresponde a la 1ER (PRIMERA) quincena del mes de MARZO de 2016.</v>
      </c>
      <c r="B403" s="214"/>
      <c r="C403" s="214"/>
      <c r="D403" s="214"/>
      <c r="E403" s="214"/>
      <c r="F403" s="214"/>
      <c r="G403" s="214"/>
      <c r="H403" s="214"/>
      <c r="I403" s="214"/>
      <c r="J403" s="214"/>
    </row>
    <row r="404" spans="1:10" s="9" customFormat="1" ht="15" customHeight="1">
      <c r="A404" s="213" t="s">
        <v>420</v>
      </c>
      <c r="B404" s="213"/>
      <c r="C404" s="213"/>
      <c r="D404" s="213"/>
      <c r="E404" s="213"/>
      <c r="F404" s="213"/>
      <c r="G404" s="213"/>
      <c r="H404" s="213"/>
      <c r="I404" s="213"/>
      <c r="J404" s="213"/>
    </row>
    <row r="405" spans="1:10" s="9" customFormat="1" ht="24.75" customHeight="1">
      <c r="A405" s="48" t="s">
        <v>8</v>
      </c>
      <c r="B405" s="48" t="s">
        <v>0</v>
      </c>
      <c r="C405" s="48" t="s">
        <v>1</v>
      </c>
      <c r="D405" s="48" t="s">
        <v>2</v>
      </c>
      <c r="E405" s="48" t="s">
        <v>3</v>
      </c>
      <c r="F405" s="48" t="s">
        <v>4</v>
      </c>
      <c r="G405" s="89" t="s">
        <v>110</v>
      </c>
      <c r="H405" s="208" t="s">
        <v>428</v>
      </c>
      <c r="I405" s="48" t="s">
        <v>5</v>
      </c>
      <c r="J405" s="48" t="s">
        <v>6</v>
      </c>
    </row>
    <row r="406" spans="1:10" s="9" customFormat="1" ht="51" customHeight="1" thickBot="1">
      <c r="A406" s="81">
        <v>113</v>
      </c>
      <c r="B406" s="58" t="s">
        <v>192</v>
      </c>
      <c r="C406" s="92" t="s">
        <v>54</v>
      </c>
      <c r="D406" s="75">
        <v>7791</v>
      </c>
      <c r="E406" s="75">
        <v>420</v>
      </c>
      <c r="F406" s="75"/>
      <c r="G406" s="75"/>
      <c r="H406" s="75"/>
      <c r="I406" s="75">
        <f>D406-E406+F406</f>
        <v>7371</v>
      </c>
      <c r="J406" s="112"/>
    </row>
    <row r="407" spans="1:10" s="9" customFormat="1" ht="51" customHeight="1" thickBot="1">
      <c r="A407" s="185">
        <v>113</v>
      </c>
      <c r="B407" s="88" t="s">
        <v>347</v>
      </c>
      <c r="C407" s="94" t="s">
        <v>348</v>
      </c>
      <c r="D407" s="35">
        <v>3829.35</v>
      </c>
      <c r="E407" s="35">
        <v>147</v>
      </c>
      <c r="F407" s="35"/>
      <c r="G407" s="35"/>
      <c r="H407" s="35"/>
      <c r="I407" s="35">
        <f>D407-E407+F407</f>
        <v>3682.35</v>
      </c>
      <c r="J407" s="186"/>
    </row>
    <row r="408" spans="1:10" s="9" customFormat="1" ht="51" customHeight="1" thickBot="1">
      <c r="A408" s="185">
        <v>113</v>
      </c>
      <c r="B408" s="88" t="s">
        <v>349</v>
      </c>
      <c r="C408" s="94" t="s">
        <v>193</v>
      </c>
      <c r="D408" s="35">
        <v>3829.35</v>
      </c>
      <c r="E408" s="35">
        <v>147</v>
      </c>
      <c r="F408" s="35"/>
      <c r="G408" s="35"/>
      <c r="H408" s="35"/>
      <c r="I408" s="35">
        <f>D408-E408+F408</f>
        <v>3682.35</v>
      </c>
      <c r="J408" s="186"/>
    </row>
    <row r="409" spans="1:10" s="9" customFormat="1" ht="51" customHeight="1" thickBot="1">
      <c r="A409" s="185">
        <v>113</v>
      </c>
      <c r="B409" s="88" t="s">
        <v>350</v>
      </c>
      <c r="C409" s="94" t="s">
        <v>193</v>
      </c>
      <c r="D409" s="35">
        <v>3829.35</v>
      </c>
      <c r="E409" s="35">
        <v>147</v>
      </c>
      <c r="F409" s="35"/>
      <c r="G409" s="35"/>
      <c r="H409" s="35"/>
      <c r="I409" s="35">
        <f>D409-E409+F409</f>
        <v>3682.35</v>
      </c>
      <c r="J409" s="186"/>
    </row>
    <row r="410" spans="1:10" s="9" customFormat="1" ht="51" customHeight="1" thickBot="1">
      <c r="A410" s="185">
        <v>113</v>
      </c>
      <c r="B410" s="88" t="s">
        <v>351</v>
      </c>
      <c r="C410" s="94" t="s">
        <v>193</v>
      </c>
      <c r="D410" s="35">
        <v>3829.35</v>
      </c>
      <c r="E410" s="35">
        <v>147</v>
      </c>
      <c r="F410" s="35"/>
      <c r="G410" s="35"/>
      <c r="H410" s="35"/>
      <c r="I410" s="35">
        <f>D410-E410+F410</f>
        <v>3682.35</v>
      </c>
      <c r="J410" s="186"/>
    </row>
    <row r="411" spans="1:10" s="9" customFormat="1" ht="51" customHeight="1" thickBot="1">
      <c r="A411" s="185">
        <v>113</v>
      </c>
      <c r="B411" s="88" t="s">
        <v>352</v>
      </c>
      <c r="C411" s="94" t="s">
        <v>193</v>
      </c>
      <c r="D411" s="35">
        <v>3829.35</v>
      </c>
      <c r="E411" s="35">
        <v>147</v>
      </c>
      <c r="F411" s="35"/>
      <c r="G411" s="35"/>
      <c r="H411" s="35"/>
      <c r="I411" s="35">
        <f>D411-E411+F411</f>
        <v>3682.35</v>
      </c>
      <c r="J411" s="186"/>
    </row>
    <row r="412" spans="1:10" s="9" customFormat="1" ht="51" customHeight="1" thickBot="1">
      <c r="A412" s="197">
        <v>113</v>
      </c>
      <c r="B412" s="84" t="s">
        <v>376</v>
      </c>
      <c r="C412" s="83" t="s">
        <v>193</v>
      </c>
      <c r="D412" s="35">
        <v>3829.35</v>
      </c>
      <c r="E412" s="35">
        <v>147</v>
      </c>
      <c r="F412" s="40"/>
      <c r="G412" s="40"/>
      <c r="H412" s="40"/>
      <c r="I412" s="40">
        <f>D412-E412+F412+G412</f>
        <v>3682.35</v>
      </c>
      <c r="J412" s="106"/>
    </row>
    <row r="413" spans="1:10" s="9" customFormat="1" ht="51" customHeight="1" thickBot="1">
      <c r="A413" s="197">
        <v>113</v>
      </c>
      <c r="B413" s="84" t="s">
        <v>377</v>
      </c>
      <c r="C413" s="83" t="s">
        <v>193</v>
      </c>
      <c r="D413" s="35">
        <v>3829.35</v>
      </c>
      <c r="E413" s="35">
        <v>147</v>
      </c>
      <c r="F413" s="40"/>
      <c r="G413" s="40"/>
      <c r="H413" s="40"/>
      <c r="I413" s="40">
        <f>D413-E413+F413+G413</f>
        <v>3682.35</v>
      </c>
      <c r="J413" s="106"/>
    </row>
    <row r="414" spans="1:10" s="9" customFormat="1" ht="51" customHeight="1" thickBot="1">
      <c r="A414" s="197">
        <v>113</v>
      </c>
      <c r="B414" s="84" t="s">
        <v>378</v>
      </c>
      <c r="C414" s="83" t="s">
        <v>193</v>
      </c>
      <c r="D414" s="158">
        <v>3829.35</v>
      </c>
      <c r="E414" s="158">
        <v>147</v>
      </c>
      <c r="F414" s="192"/>
      <c r="G414" s="192"/>
      <c r="H414" s="192"/>
      <c r="I414" s="192">
        <f>D414-E414+F414+G414</f>
        <v>3682.35</v>
      </c>
      <c r="J414" s="106"/>
    </row>
    <row r="415" spans="1:10" s="9" customFormat="1" ht="25.5" customHeight="1" thickTop="1">
      <c r="A415" s="150"/>
      <c r="B415" s="150"/>
      <c r="C415" s="121" t="s">
        <v>7</v>
      </c>
      <c r="D415" s="119">
        <f>SUM(D406:D414)</f>
        <v>38425.799999999996</v>
      </c>
      <c r="E415" s="119">
        <f>SUM(E406:E414)</f>
        <v>1596</v>
      </c>
      <c r="F415" s="119">
        <f>SUM(F406:F414)</f>
        <v>0</v>
      </c>
      <c r="G415" s="119">
        <f>SUM(G406:G414)</f>
        <v>0</v>
      </c>
      <c r="H415" s="119">
        <f>SUM(H406:H414)</f>
        <v>0</v>
      </c>
      <c r="I415" s="119">
        <f>SUM(I406:I414)</f>
        <v>36829.799999999996</v>
      </c>
      <c r="J415" s="150"/>
    </row>
    <row r="416" spans="1:10" s="14" customFormat="1" ht="15" customHeight="1">
      <c r="A416" s="214" t="s">
        <v>10</v>
      </c>
      <c r="B416" s="214"/>
      <c r="C416" s="214"/>
      <c r="D416" s="214"/>
      <c r="E416" s="214"/>
      <c r="F416" s="214"/>
      <c r="G416" s="214"/>
      <c r="H416" s="214"/>
      <c r="I416" s="214"/>
      <c r="J416" s="214"/>
    </row>
    <row r="417" spans="1:10" ht="15" customHeight="1">
      <c r="A417" s="214" t="s">
        <v>11</v>
      </c>
      <c r="B417" s="214"/>
      <c r="C417" s="214"/>
      <c r="D417" s="214"/>
      <c r="E417" s="214"/>
      <c r="F417" s="214"/>
      <c r="G417" s="214"/>
      <c r="H417" s="214"/>
      <c r="I417" s="214"/>
      <c r="J417" s="214"/>
    </row>
    <row r="418" spans="1:10" ht="15" customHeight="1">
      <c r="A418" s="214" t="str">
        <f>A3</f>
        <v>Nómina que corresponde a la 1ER (PRIMERA) quincena del mes de MARZO de 2016.</v>
      </c>
      <c r="B418" s="214"/>
      <c r="C418" s="214"/>
      <c r="D418" s="214"/>
      <c r="E418" s="214"/>
      <c r="F418" s="214"/>
      <c r="G418" s="214"/>
      <c r="H418" s="214"/>
      <c r="I418" s="214"/>
      <c r="J418" s="214"/>
    </row>
    <row r="419" spans="1:10" ht="15" customHeight="1">
      <c r="A419" s="213" t="s">
        <v>197</v>
      </c>
      <c r="B419" s="213"/>
      <c r="C419" s="213"/>
      <c r="D419" s="213"/>
      <c r="E419" s="213"/>
      <c r="F419" s="213"/>
      <c r="G419" s="213"/>
      <c r="H419" s="213"/>
      <c r="I419" s="213"/>
      <c r="J419" s="213"/>
    </row>
    <row r="420" spans="1:10" ht="24.75" customHeight="1">
      <c r="A420" s="48" t="s">
        <v>8</v>
      </c>
      <c r="B420" s="48" t="s">
        <v>0</v>
      </c>
      <c r="C420" s="48" t="s">
        <v>1</v>
      </c>
      <c r="D420" s="48" t="s">
        <v>2</v>
      </c>
      <c r="E420" s="48" t="s">
        <v>3</v>
      </c>
      <c r="F420" s="48" t="s">
        <v>4</v>
      </c>
      <c r="G420" s="89" t="s">
        <v>110</v>
      </c>
      <c r="H420" s="208" t="s">
        <v>428</v>
      </c>
      <c r="I420" s="48" t="s">
        <v>5</v>
      </c>
      <c r="J420" s="171" t="s">
        <v>6</v>
      </c>
    </row>
    <row r="421" spans="1:10" ht="40.5" customHeight="1" thickBot="1">
      <c r="A421" s="55">
        <v>113</v>
      </c>
      <c r="B421" s="59" t="s">
        <v>235</v>
      </c>
      <c r="C421" s="79" t="s">
        <v>199</v>
      </c>
      <c r="D421" s="75">
        <v>5192.25</v>
      </c>
      <c r="E421" s="56">
        <v>210</v>
      </c>
      <c r="F421" s="56"/>
      <c r="G421" s="56"/>
      <c r="H421" s="56"/>
      <c r="I421" s="56">
        <f>D421-E421+F421</f>
        <v>4982.25</v>
      </c>
      <c r="J421" s="80"/>
    </row>
    <row r="422" spans="1:10" ht="40.5" customHeight="1" thickBot="1">
      <c r="A422" s="4">
        <v>113</v>
      </c>
      <c r="B422" s="27" t="s">
        <v>198</v>
      </c>
      <c r="C422" s="29" t="s">
        <v>21</v>
      </c>
      <c r="D422" s="35">
        <v>2751</v>
      </c>
      <c r="E422" s="78"/>
      <c r="F422" s="35">
        <v>129</v>
      </c>
      <c r="G422" s="35"/>
      <c r="H422" s="35"/>
      <c r="I422" s="35">
        <f>D422-E422+F422</f>
        <v>2880</v>
      </c>
      <c r="J422" s="11"/>
    </row>
    <row r="423" spans="1:10" ht="40.5" customHeight="1" thickBot="1">
      <c r="A423" s="4">
        <v>113</v>
      </c>
      <c r="B423" s="27" t="s">
        <v>346</v>
      </c>
      <c r="C423" s="28" t="s">
        <v>337</v>
      </c>
      <c r="D423" s="35">
        <v>4225.2</v>
      </c>
      <c r="E423" s="32">
        <v>258</v>
      </c>
      <c r="F423" s="32"/>
      <c r="G423" s="35"/>
      <c r="H423" s="35"/>
      <c r="I423" s="35">
        <f>D423-E423+F423</f>
        <v>3967.2</v>
      </c>
      <c r="J423" s="11"/>
    </row>
    <row r="424" spans="1:10" ht="40.5" customHeight="1" thickBot="1">
      <c r="A424" s="4">
        <v>113</v>
      </c>
      <c r="B424" s="27" t="s">
        <v>353</v>
      </c>
      <c r="C424" s="28" t="s">
        <v>354</v>
      </c>
      <c r="D424" s="35">
        <v>2778.3</v>
      </c>
      <c r="E424" s="35"/>
      <c r="F424" s="35">
        <v>154</v>
      </c>
      <c r="G424" s="35"/>
      <c r="H424" s="35"/>
      <c r="I424" s="35">
        <f>D424-E424+F424</f>
        <v>2932.3</v>
      </c>
      <c r="J424" s="11"/>
    </row>
    <row r="425" spans="1:10" ht="40.5" customHeight="1" thickBot="1">
      <c r="A425" s="4">
        <v>113</v>
      </c>
      <c r="B425" s="27" t="s">
        <v>355</v>
      </c>
      <c r="C425" s="28" t="s">
        <v>148</v>
      </c>
      <c r="D425" s="35">
        <v>2778.3</v>
      </c>
      <c r="E425" s="35"/>
      <c r="F425" s="35">
        <v>154</v>
      </c>
      <c r="G425" s="35"/>
      <c r="H425" s="35"/>
      <c r="I425" s="35">
        <f>D425-E425+F425</f>
        <v>2932.3</v>
      </c>
      <c r="J425" s="11"/>
    </row>
    <row r="426" spans="1:10" ht="40.5" customHeight="1" thickBot="1">
      <c r="A426" s="4">
        <v>113</v>
      </c>
      <c r="B426" s="27" t="s">
        <v>329</v>
      </c>
      <c r="C426" s="165" t="s">
        <v>330</v>
      </c>
      <c r="D426" s="158">
        <v>2778.3</v>
      </c>
      <c r="E426" s="158"/>
      <c r="F426" s="158">
        <v>154</v>
      </c>
      <c r="G426" s="158"/>
      <c r="H426" s="158"/>
      <c r="I426" s="158">
        <f>D426-E426+F426</f>
        <v>2932.3</v>
      </c>
      <c r="J426" s="11"/>
    </row>
    <row r="427" spans="1:10" ht="25.5" customHeight="1" thickTop="1">
      <c r="A427" s="151"/>
      <c r="B427" s="151"/>
      <c r="C427" s="121" t="s">
        <v>7</v>
      </c>
      <c r="D427" s="119">
        <f>SUM(D421:D426)</f>
        <v>20503.35</v>
      </c>
      <c r="E427" s="119">
        <f>SUM(E421:E426)</f>
        <v>468</v>
      </c>
      <c r="F427" s="119">
        <f>SUM(F421:F426)</f>
        <v>591</v>
      </c>
      <c r="G427" s="119">
        <f>SUM(G421:G426)</f>
        <v>0</v>
      </c>
      <c r="H427" s="119">
        <f>SUM(H421:H426)</f>
        <v>0</v>
      </c>
      <c r="I427" s="119">
        <f>SUM(I421:I426)</f>
        <v>20626.35</v>
      </c>
      <c r="J427" s="167"/>
    </row>
    <row r="428" spans="1:10" ht="15" customHeight="1">
      <c r="A428" s="214" t="s">
        <v>10</v>
      </c>
      <c r="B428" s="214"/>
      <c r="C428" s="214"/>
      <c r="D428" s="214"/>
      <c r="E428" s="214"/>
      <c r="F428" s="214"/>
      <c r="G428" s="214"/>
      <c r="H428" s="214"/>
      <c r="I428" s="214"/>
      <c r="J428" s="214"/>
    </row>
    <row r="429" spans="1:10" ht="15" customHeight="1">
      <c r="A429" s="214" t="s">
        <v>11</v>
      </c>
      <c r="B429" s="214"/>
      <c r="C429" s="214"/>
      <c r="D429" s="214"/>
      <c r="E429" s="214"/>
      <c r="F429" s="214"/>
      <c r="G429" s="214"/>
      <c r="H429" s="214"/>
      <c r="I429" s="214"/>
      <c r="J429" s="214"/>
    </row>
    <row r="430" spans="1:10" ht="15" customHeight="1">
      <c r="A430" s="214" t="str">
        <f>A3</f>
        <v>Nómina que corresponde a la 1ER (PRIMERA) quincena del mes de MARZO de 2016.</v>
      </c>
      <c r="B430" s="214"/>
      <c r="C430" s="214"/>
      <c r="D430" s="214"/>
      <c r="E430" s="214"/>
      <c r="F430" s="214"/>
      <c r="G430" s="214"/>
      <c r="H430" s="214"/>
      <c r="I430" s="214"/>
      <c r="J430" s="214"/>
    </row>
    <row r="431" spans="1:10" ht="15" customHeight="1">
      <c r="A431" s="213" t="s">
        <v>200</v>
      </c>
      <c r="B431" s="213"/>
      <c r="C431" s="213"/>
      <c r="D431" s="213"/>
      <c r="E431" s="213"/>
      <c r="F431" s="213"/>
      <c r="G431" s="213"/>
      <c r="H431" s="213"/>
      <c r="I431" s="213"/>
      <c r="J431" s="213"/>
    </row>
    <row r="432" spans="1:10" ht="24.75" customHeight="1">
      <c r="A432" s="48" t="s">
        <v>8</v>
      </c>
      <c r="B432" s="48" t="s">
        <v>0</v>
      </c>
      <c r="C432" s="48" t="s">
        <v>1</v>
      </c>
      <c r="D432" s="48" t="s">
        <v>2</v>
      </c>
      <c r="E432" s="48" t="s">
        <v>3</v>
      </c>
      <c r="F432" s="48" t="s">
        <v>4</v>
      </c>
      <c r="G432" s="89" t="s">
        <v>110</v>
      </c>
      <c r="H432" s="208" t="s">
        <v>428</v>
      </c>
      <c r="I432" s="48" t="s">
        <v>5</v>
      </c>
      <c r="J432" s="48" t="s">
        <v>6</v>
      </c>
    </row>
    <row r="433" spans="1:10" ht="51" customHeight="1" thickBot="1">
      <c r="A433" s="55">
        <v>113</v>
      </c>
      <c r="B433" s="59" t="s">
        <v>364</v>
      </c>
      <c r="C433" s="60" t="s">
        <v>199</v>
      </c>
      <c r="D433" s="75">
        <v>5192.25</v>
      </c>
      <c r="E433" s="56">
        <v>210</v>
      </c>
      <c r="F433" s="56"/>
      <c r="G433" s="56"/>
      <c r="H433" s="56"/>
      <c r="I433" s="56">
        <f>D433-E433+F433</f>
        <v>4982.25</v>
      </c>
      <c r="J433" s="112"/>
    </row>
    <row r="434" spans="1:10" ht="51" customHeight="1" thickBot="1">
      <c r="A434" s="7">
        <v>113</v>
      </c>
      <c r="B434" s="49" t="s">
        <v>204</v>
      </c>
      <c r="C434" s="65" t="s">
        <v>201</v>
      </c>
      <c r="D434" s="35">
        <v>3374.7</v>
      </c>
      <c r="E434" s="53"/>
      <c r="F434" s="32">
        <v>90</v>
      </c>
      <c r="G434" s="32"/>
      <c r="H434" s="32"/>
      <c r="I434" s="32">
        <f aca="true" t="shared" si="25" ref="I434:I442">D434-E434+F434</f>
        <v>3464.7</v>
      </c>
      <c r="J434" s="106"/>
    </row>
    <row r="435" spans="1:10" ht="51" customHeight="1" thickBot="1">
      <c r="A435" s="7">
        <v>113</v>
      </c>
      <c r="B435" s="108" t="s">
        <v>205</v>
      </c>
      <c r="C435" s="65" t="s">
        <v>337</v>
      </c>
      <c r="D435" s="35">
        <v>4225.2</v>
      </c>
      <c r="E435" s="32">
        <v>258</v>
      </c>
      <c r="F435" s="53"/>
      <c r="G435" s="53"/>
      <c r="H435" s="53"/>
      <c r="I435" s="32">
        <f t="shared" si="25"/>
        <v>3967.2</v>
      </c>
      <c r="J435" s="106"/>
    </row>
    <row r="436" spans="1:10" ht="51" customHeight="1" thickBot="1">
      <c r="A436" s="4">
        <v>113</v>
      </c>
      <c r="B436" s="27" t="s">
        <v>206</v>
      </c>
      <c r="C436" s="31" t="s">
        <v>148</v>
      </c>
      <c r="D436" s="35">
        <v>2933.7</v>
      </c>
      <c r="E436" s="32"/>
      <c r="F436" s="32">
        <v>129</v>
      </c>
      <c r="G436" s="32"/>
      <c r="H436" s="32"/>
      <c r="I436" s="32">
        <f t="shared" si="25"/>
        <v>3062.7</v>
      </c>
      <c r="J436" s="106"/>
    </row>
    <row r="437" spans="1:10" ht="51" customHeight="1" thickBot="1">
      <c r="A437" s="4">
        <v>113</v>
      </c>
      <c r="B437" s="27" t="s">
        <v>207</v>
      </c>
      <c r="C437" s="31" t="s">
        <v>148</v>
      </c>
      <c r="D437" s="35">
        <v>2933.7</v>
      </c>
      <c r="E437" s="35"/>
      <c r="F437" s="35">
        <v>129</v>
      </c>
      <c r="G437" s="35"/>
      <c r="H437" s="35"/>
      <c r="I437" s="32">
        <f t="shared" si="25"/>
        <v>3062.7</v>
      </c>
      <c r="J437" s="106"/>
    </row>
    <row r="438" spans="1:10" ht="51" customHeight="1" thickBot="1">
      <c r="A438" s="4">
        <v>113</v>
      </c>
      <c r="B438" s="27" t="s">
        <v>208</v>
      </c>
      <c r="C438" s="31" t="s">
        <v>202</v>
      </c>
      <c r="D438" s="35">
        <v>3439.8</v>
      </c>
      <c r="E438" s="32"/>
      <c r="F438" s="32">
        <v>90</v>
      </c>
      <c r="G438" s="32"/>
      <c r="H438" s="32"/>
      <c r="I438" s="32">
        <f t="shared" si="25"/>
        <v>3529.8</v>
      </c>
      <c r="J438" s="106"/>
    </row>
    <row r="439" spans="1:10" ht="51" customHeight="1" thickBot="1">
      <c r="A439" s="4">
        <v>113</v>
      </c>
      <c r="B439" s="27" t="s">
        <v>209</v>
      </c>
      <c r="C439" s="31" t="s">
        <v>165</v>
      </c>
      <c r="D439" s="35">
        <v>3439.8</v>
      </c>
      <c r="E439" s="32"/>
      <c r="F439" s="32">
        <v>90</v>
      </c>
      <c r="G439" s="32"/>
      <c r="H439" s="32"/>
      <c r="I439" s="32">
        <f t="shared" si="25"/>
        <v>3529.8</v>
      </c>
      <c r="J439" s="106"/>
    </row>
    <row r="440" spans="1:10" ht="51" customHeight="1" thickBot="1">
      <c r="A440" s="4">
        <v>113</v>
      </c>
      <c r="B440" s="27" t="s">
        <v>210</v>
      </c>
      <c r="C440" s="28" t="s">
        <v>178</v>
      </c>
      <c r="D440" s="35">
        <v>2962.05</v>
      </c>
      <c r="E440" s="35"/>
      <c r="F440" s="35">
        <v>129</v>
      </c>
      <c r="G440" s="35"/>
      <c r="H440" s="35"/>
      <c r="I440" s="32">
        <f t="shared" si="25"/>
        <v>3091.05</v>
      </c>
      <c r="J440" s="106"/>
    </row>
    <row r="441" spans="1:10" ht="51" customHeight="1" thickBot="1">
      <c r="A441" s="4">
        <v>113</v>
      </c>
      <c r="B441" s="27" t="s">
        <v>309</v>
      </c>
      <c r="C441" s="28" t="s">
        <v>148</v>
      </c>
      <c r="D441" s="32">
        <v>2933.7</v>
      </c>
      <c r="E441" s="32"/>
      <c r="F441" s="32">
        <v>129</v>
      </c>
      <c r="G441" s="32"/>
      <c r="H441" s="32"/>
      <c r="I441" s="35">
        <f t="shared" si="25"/>
        <v>3062.7</v>
      </c>
      <c r="J441" s="106"/>
    </row>
    <row r="442" spans="1:10" ht="51" customHeight="1" thickBot="1">
      <c r="A442" s="4">
        <v>113</v>
      </c>
      <c r="B442" s="27" t="s">
        <v>211</v>
      </c>
      <c r="C442" s="31" t="s">
        <v>203</v>
      </c>
      <c r="D442" s="33">
        <v>3624.6</v>
      </c>
      <c r="E442" s="33"/>
      <c r="F442" s="33">
        <v>90</v>
      </c>
      <c r="G442" s="33"/>
      <c r="H442" s="158"/>
      <c r="I442" s="33">
        <f t="shared" si="25"/>
        <v>3714.6</v>
      </c>
      <c r="J442" s="106"/>
    </row>
    <row r="443" spans="1:10" ht="25.5" customHeight="1" thickTop="1">
      <c r="A443" s="125"/>
      <c r="B443" s="126"/>
      <c r="C443" s="152" t="s">
        <v>7</v>
      </c>
      <c r="D443" s="119">
        <f>SUM(D433:D442)</f>
        <v>35059.5</v>
      </c>
      <c r="E443" s="119">
        <f>SUM(E433:E442)</f>
        <v>468</v>
      </c>
      <c r="F443" s="119">
        <f>SUM(F433:F442)</f>
        <v>876</v>
      </c>
      <c r="G443" s="119">
        <f>SUM(G433:G442)</f>
        <v>0</v>
      </c>
      <c r="H443" s="119">
        <f>SUM(H433:H442)</f>
        <v>0</v>
      </c>
      <c r="I443" s="119">
        <f>SUM(I433:I442)</f>
        <v>35467.5</v>
      </c>
      <c r="J443" s="150"/>
    </row>
    <row r="444" spans="1:10" ht="15" customHeight="1">
      <c r="A444" s="214" t="s">
        <v>10</v>
      </c>
      <c r="B444" s="214"/>
      <c r="C444" s="214"/>
      <c r="D444" s="214"/>
      <c r="E444" s="214"/>
      <c r="F444" s="214"/>
      <c r="G444" s="214"/>
      <c r="H444" s="214"/>
      <c r="I444" s="214"/>
      <c r="J444" s="214"/>
    </row>
    <row r="445" spans="1:10" ht="15" customHeight="1">
      <c r="A445" s="214" t="s">
        <v>11</v>
      </c>
      <c r="B445" s="214"/>
      <c r="C445" s="214"/>
      <c r="D445" s="214"/>
      <c r="E445" s="214"/>
      <c r="F445" s="214"/>
      <c r="G445" s="214"/>
      <c r="H445" s="214"/>
      <c r="I445" s="214"/>
      <c r="J445" s="214"/>
    </row>
    <row r="446" spans="1:10" ht="15" customHeight="1">
      <c r="A446" s="214" t="str">
        <f>A3</f>
        <v>Nómina que corresponde a la 1ER (PRIMERA) quincena del mes de MARZO de 2016.</v>
      </c>
      <c r="B446" s="214"/>
      <c r="C446" s="214"/>
      <c r="D446" s="214"/>
      <c r="E446" s="214"/>
      <c r="F446" s="214"/>
      <c r="G446" s="214"/>
      <c r="H446" s="214"/>
      <c r="I446" s="214"/>
      <c r="J446" s="214"/>
    </row>
    <row r="447" spans="1:10" ht="15" customHeight="1">
      <c r="A447" s="213" t="s">
        <v>212</v>
      </c>
      <c r="B447" s="213"/>
      <c r="C447" s="213"/>
      <c r="D447" s="213"/>
      <c r="E447" s="213"/>
      <c r="F447" s="213"/>
      <c r="G447" s="213"/>
      <c r="H447" s="213"/>
      <c r="I447" s="213"/>
      <c r="J447" s="213"/>
    </row>
    <row r="448" spans="1:10" ht="24.75" customHeight="1">
      <c r="A448" s="48" t="s">
        <v>8</v>
      </c>
      <c r="B448" s="48" t="s">
        <v>0</v>
      </c>
      <c r="C448" s="48" t="s">
        <v>1</v>
      </c>
      <c r="D448" s="48" t="s">
        <v>2</v>
      </c>
      <c r="E448" s="48" t="s">
        <v>3</v>
      </c>
      <c r="F448" s="48" t="s">
        <v>4</v>
      </c>
      <c r="G448" s="89" t="s">
        <v>110</v>
      </c>
      <c r="H448" s="208" t="s">
        <v>428</v>
      </c>
      <c r="I448" s="48" t="s">
        <v>5</v>
      </c>
      <c r="J448" s="48" t="s">
        <v>6</v>
      </c>
    </row>
    <row r="449" spans="1:10" ht="28.5" customHeight="1" thickBot="1">
      <c r="A449" s="55">
        <v>113</v>
      </c>
      <c r="B449" s="59" t="s">
        <v>236</v>
      </c>
      <c r="C449" s="79" t="s">
        <v>199</v>
      </c>
      <c r="D449" s="75">
        <v>5192.25</v>
      </c>
      <c r="E449" s="56">
        <v>210</v>
      </c>
      <c r="F449" s="56"/>
      <c r="G449" s="56"/>
      <c r="H449" s="56"/>
      <c r="I449" s="56">
        <f>D449-E449+F449</f>
        <v>4982.25</v>
      </c>
      <c r="J449" s="109"/>
    </row>
    <row r="450" spans="1:10" ht="28.5" customHeight="1" thickBot="1">
      <c r="A450" s="4">
        <v>113</v>
      </c>
      <c r="B450" s="27" t="s">
        <v>338</v>
      </c>
      <c r="C450" s="28" t="s">
        <v>337</v>
      </c>
      <c r="D450" s="35">
        <v>4225.2</v>
      </c>
      <c r="E450" s="32">
        <v>258</v>
      </c>
      <c r="F450" s="32"/>
      <c r="G450" s="32"/>
      <c r="H450" s="32"/>
      <c r="I450" s="32">
        <f>D450-E450+F450</f>
        <v>3967.2</v>
      </c>
      <c r="J450" s="11"/>
    </row>
    <row r="451" spans="1:10" ht="40.5" customHeight="1" thickBot="1">
      <c r="A451" s="4">
        <v>113</v>
      </c>
      <c r="B451" s="27" t="s">
        <v>238</v>
      </c>
      <c r="C451" s="28" t="s">
        <v>196</v>
      </c>
      <c r="D451" s="35">
        <v>4763.85</v>
      </c>
      <c r="E451" s="32">
        <v>175</v>
      </c>
      <c r="F451" s="32"/>
      <c r="G451" s="32"/>
      <c r="H451" s="32"/>
      <c r="I451" s="32">
        <f aca="true" t="shared" si="26" ref="I451:I465">D451-E451+F451</f>
        <v>4588.85</v>
      </c>
      <c r="J451" s="11"/>
    </row>
    <row r="452" spans="1:10" ht="45" customHeight="1" thickBot="1">
      <c r="A452" s="4">
        <v>113</v>
      </c>
      <c r="B452" s="27" t="s">
        <v>215</v>
      </c>
      <c r="C452" s="28" t="s">
        <v>213</v>
      </c>
      <c r="D452" s="35">
        <v>3114.3</v>
      </c>
      <c r="E452" s="32"/>
      <c r="F452" s="32">
        <v>111</v>
      </c>
      <c r="G452" s="32"/>
      <c r="H452" s="32"/>
      <c r="I452" s="32">
        <f t="shared" si="26"/>
        <v>3225.3</v>
      </c>
      <c r="J452" s="21"/>
    </row>
    <row r="453" spans="1:10" ht="40.5" customHeight="1" thickBot="1">
      <c r="A453" s="4">
        <v>113</v>
      </c>
      <c r="B453" s="27" t="s">
        <v>216</v>
      </c>
      <c r="C453" s="31" t="s">
        <v>148</v>
      </c>
      <c r="D453" s="35">
        <v>2751</v>
      </c>
      <c r="E453" s="32"/>
      <c r="F453" s="32">
        <v>129</v>
      </c>
      <c r="G453" s="32"/>
      <c r="H453" s="32"/>
      <c r="I453" s="32">
        <f t="shared" si="26"/>
        <v>2880</v>
      </c>
      <c r="J453" s="21"/>
    </row>
    <row r="454" spans="1:10" ht="40.5" customHeight="1" thickBot="1">
      <c r="A454" s="4">
        <v>113</v>
      </c>
      <c r="B454" s="27" t="s">
        <v>217</v>
      </c>
      <c r="C454" s="31" t="s">
        <v>148</v>
      </c>
      <c r="D454" s="35">
        <v>2751</v>
      </c>
      <c r="E454" s="32"/>
      <c r="F454" s="32">
        <v>129</v>
      </c>
      <c r="G454" s="32"/>
      <c r="H454" s="32"/>
      <c r="I454" s="32">
        <f t="shared" si="26"/>
        <v>2880</v>
      </c>
      <c r="J454" s="21"/>
    </row>
    <row r="455" spans="1:10" ht="40.5" customHeight="1" thickBot="1">
      <c r="A455" s="4">
        <v>113</v>
      </c>
      <c r="B455" s="27" t="s">
        <v>218</v>
      </c>
      <c r="C455" s="31" t="s">
        <v>148</v>
      </c>
      <c r="D455" s="35">
        <v>2751</v>
      </c>
      <c r="E455" s="35"/>
      <c r="F455" s="35">
        <v>129</v>
      </c>
      <c r="G455" s="35"/>
      <c r="H455" s="35"/>
      <c r="I455" s="32">
        <f t="shared" si="26"/>
        <v>2880</v>
      </c>
      <c r="J455" s="21"/>
    </row>
    <row r="456" spans="1:10" ht="40.5" customHeight="1" thickBot="1">
      <c r="A456" s="4">
        <v>113</v>
      </c>
      <c r="B456" s="27" t="s">
        <v>219</v>
      </c>
      <c r="C456" s="31" t="s">
        <v>202</v>
      </c>
      <c r="D456" s="35">
        <v>3156.3</v>
      </c>
      <c r="E456" s="32"/>
      <c r="F456" s="32">
        <v>111</v>
      </c>
      <c r="G456" s="32"/>
      <c r="H456" s="32"/>
      <c r="I456" s="32">
        <f t="shared" si="26"/>
        <v>3267.3</v>
      </c>
      <c r="J456" s="21"/>
    </row>
    <row r="457" spans="1:10" ht="40.5" customHeight="1" thickBot="1">
      <c r="A457" s="4">
        <v>113</v>
      </c>
      <c r="B457" s="88" t="s">
        <v>239</v>
      </c>
      <c r="C457" s="94" t="s">
        <v>203</v>
      </c>
      <c r="D457" s="35">
        <v>3114.3</v>
      </c>
      <c r="E457" s="35"/>
      <c r="F457" s="35">
        <f>111</f>
        <v>111</v>
      </c>
      <c r="G457" s="35"/>
      <c r="H457" s="35"/>
      <c r="I457" s="32">
        <f t="shared" si="26"/>
        <v>3225.3</v>
      </c>
      <c r="J457" s="21"/>
    </row>
    <row r="458" spans="1:10" ht="40.5" customHeight="1" thickBot="1">
      <c r="A458" s="4">
        <v>113</v>
      </c>
      <c r="B458" s="27" t="s">
        <v>220</v>
      </c>
      <c r="C458" s="31" t="s">
        <v>214</v>
      </c>
      <c r="D458" s="35">
        <v>3156.3</v>
      </c>
      <c r="E458" s="32"/>
      <c r="F458" s="32">
        <v>111</v>
      </c>
      <c r="G458" s="32"/>
      <c r="H458" s="32"/>
      <c r="I458" s="32">
        <f t="shared" si="26"/>
        <v>3267.3</v>
      </c>
      <c r="J458" s="11"/>
    </row>
    <row r="459" spans="1:10" ht="35.25" customHeight="1" thickBot="1">
      <c r="A459" s="4">
        <v>113</v>
      </c>
      <c r="B459" s="88" t="s">
        <v>388</v>
      </c>
      <c r="C459" s="188" t="s">
        <v>150</v>
      </c>
      <c r="D459" s="35">
        <v>1630.65</v>
      </c>
      <c r="E459" s="35"/>
      <c r="F459" s="35">
        <v>175</v>
      </c>
      <c r="G459" s="35"/>
      <c r="H459" s="35"/>
      <c r="I459" s="32">
        <f t="shared" si="26"/>
        <v>1805.65</v>
      </c>
      <c r="J459" s="21"/>
    </row>
    <row r="460" spans="1:10" ht="40.5" customHeight="1" thickBot="1">
      <c r="A460" s="4">
        <v>113</v>
      </c>
      <c r="B460" s="88" t="s">
        <v>356</v>
      </c>
      <c r="C460" s="94" t="s">
        <v>61</v>
      </c>
      <c r="D460" s="35">
        <v>1470</v>
      </c>
      <c r="E460" s="35"/>
      <c r="F460" s="35">
        <v>117</v>
      </c>
      <c r="G460" s="35"/>
      <c r="H460" s="35"/>
      <c r="I460" s="32">
        <f t="shared" si="26"/>
        <v>1587</v>
      </c>
      <c r="J460" s="21"/>
    </row>
    <row r="461" spans="1:10" ht="28.5" customHeight="1" thickBot="1">
      <c r="A461" s="4">
        <v>113</v>
      </c>
      <c r="B461" s="88" t="s">
        <v>423</v>
      </c>
      <c r="C461" s="188" t="s">
        <v>357</v>
      </c>
      <c r="D461" s="35">
        <v>420</v>
      </c>
      <c r="E461" s="35"/>
      <c r="F461" s="35">
        <v>149</v>
      </c>
      <c r="G461" s="35"/>
      <c r="H461" s="35"/>
      <c r="I461" s="32">
        <f t="shared" si="26"/>
        <v>569</v>
      </c>
      <c r="J461" s="21"/>
    </row>
    <row r="462" spans="1:10" ht="40.5" customHeight="1" thickBot="1">
      <c r="A462" s="4">
        <v>113</v>
      </c>
      <c r="B462" s="88" t="s">
        <v>359</v>
      </c>
      <c r="C462" s="94" t="s">
        <v>139</v>
      </c>
      <c r="D462" s="40">
        <v>3043.95</v>
      </c>
      <c r="E462" s="40"/>
      <c r="F462" s="40">
        <f>107</f>
        <v>107</v>
      </c>
      <c r="G462" s="35"/>
      <c r="H462" s="35"/>
      <c r="I462" s="32">
        <f t="shared" si="26"/>
        <v>3150.95</v>
      </c>
      <c r="J462" s="21"/>
    </row>
    <row r="463" spans="1:10" ht="40.5" customHeight="1" thickBot="1">
      <c r="A463" s="4">
        <v>113</v>
      </c>
      <c r="B463" s="88" t="s">
        <v>425</v>
      </c>
      <c r="C463" s="94" t="s">
        <v>426</v>
      </c>
      <c r="D463" s="35">
        <v>2653.35</v>
      </c>
      <c r="E463" s="35"/>
      <c r="F463" s="35">
        <v>129</v>
      </c>
      <c r="G463" s="35"/>
      <c r="H463" s="35"/>
      <c r="I463" s="32">
        <f t="shared" si="26"/>
        <v>2782.35</v>
      </c>
      <c r="J463" s="21"/>
    </row>
    <row r="464" spans="1:10" ht="48" customHeight="1" thickBot="1">
      <c r="A464" s="4">
        <v>113</v>
      </c>
      <c r="B464" s="88" t="s">
        <v>360</v>
      </c>
      <c r="C464" s="188" t="s">
        <v>361</v>
      </c>
      <c r="D464" s="35">
        <v>1822.8</v>
      </c>
      <c r="E464" s="35"/>
      <c r="F464" s="35">
        <v>149</v>
      </c>
      <c r="G464" s="35"/>
      <c r="H464" s="35"/>
      <c r="I464" s="32">
        <f t="shared" si="26"/>
        <v>1971.8</v>
      </c>
      <c r="J464" s="21"/>
    </row>
    <row r="465" spans="1:10" ht="28.5" customHeight="1" thickBot="1">
      <c r="A465" s="4">
        <v>113</v>
      </c>
      <c r="B465" s="27" t="s">
        <v>221</v>
      </c>
      <c r="C465" s="31" t="s">
        <v>139</v>
      </c>
      <c r="D465" s="35">
        <v>2585.1</v>
      </c>
      <c r="E465" s="35"/>
      <c r="F465" s="35">
        <v>142</v>
      </c>
      <c r="G465" s="35"/>
      <c r="H465" s="35"/>
      <c r="I465" s="35">
        <f t="shared" si="26"/>
        <v>2727.1</v>
      </c>
      <c r="J465" s="21"/>
    </row>
    <row r="466" spans="1:10" ht="25.5" customHeight="1" thickTop="1">
      <c r="A466" s="116"/>
      <c r="B466" s="117"/>
      <c r="C466" s="153" t="s">
        <v>298</v>
      </c>
      <c r="D466" s="131">
        <f aca="true" t="shared" si="27" ref="D466:I466">SUM(D449:D465)</f>
        <v>48601.35</v>
      </c>
      <c r="E466" s="131">
        <f t="shared" si="27"/>
        <v>643</v>
      </c>
      <c r="F466" s="131">
        <f t="shared" si="27"/>
        <v>1799</v>
      </c>
      <c r="G466" s="131">
        <f t="shared" si="27"/>
        <v>0</v>
      </c>
      <c r="H466" s="131">
        <f t="shared" si="27"/>
        <v>0</v>
      </c>
      <c r="I466" s="131">
        <f t="shared" si="27"/>
        <v>49757.35</v>
      </c>
      <c r="J466" s="154"/>
    </row>
    <row r="467" spans="1:10" ht="15" customHeight="1">
      <c r="A467" s="215" t="s">
        <v>304</v>
      </c>
      <c r="B467" s="215"/>
      <c r="C467" s="215"/>
      <c r="D467" s="215"/>
      <c r="E467" s="215"/>
      <c r="F467" s="215"/>
      <c r="G467" s="215"/>
      <c r="H467" s="215"/>
      <c r="I467" s="215"/>
      <c r="J467" s="215"/>
    </row>
    <row r="468" spans="1:10" ht="24.75" customHeight="1">
      <c r="A468" s="48" t="s">
        <v>8</v>
      </c>
      <c r="B468" s="48" t="s">
        <v>0</v>
      </c>
      <c r="C468" s="48" t="s">
        <v>1</v>
      </c>
      <c r="D468" s="48" t="s">
        <v>2</v>
      </c>
      <c r="E468" s="48" t="s">
        <v>3</v>
      </c>
      <c r="F468" s="48" t="s">
        <v>4</v>
      </c>
      <c r="G468" s="89" t="s">
        <v>110</v>
      </c>
      <c r="H468" s="208" t="s">
        <v>428</v>
      </c>
      <c r="I468" s="48" t="s">
        <v>5</v>
      </c>
      <c r="J468" s="48" t="s">
        <v>6</v>
      </c>
    </row>
    <row r="469" spans="1:10" ht="40.5" customHeight="1" thickBot="1">
      <c r="A469" s="4">
        <v>113</v>
      </c>
      <c r="B469" s="27" t="s">
        <v>339</v>
      </c>
      <c r="C469" s="31" t="s">
        <v>340</v>
      </c>
      <c r="D469" s="78">
        <v>2935.8</v>
      </c>
      <c r="E469" s="50"/>
      <c r="F469" s="35">
        <v>129</v>
      </c>
      <c r="G469" s="4"/>
      <c r="H469" s="4"/>
      <c r="I469" s="35">
        <f>D469-E469+F469</f>
        <v>3064.8</v>
      </c>
      <c r="J469" s="180"/>
    </row>
    <row r="470" spans="1:10" ht="40.5" customHeight="1" thickBot="1">
      <c r="A470" s="4">
        <v>113</v>
      </c>
      <c r="B470" s="88" t="s">
        <v>222</v>
      </c>
      <c r="C470" s="86" t="s">
        <v>21</v>
      </c>
      <c r="D470" s="78">
        <v>2933.7</v>
      </c>
      <c r="E470" s="50"/>
      <c r="F470" s="35">
        <v>129</v>
      </c>
      <c r="G470" s="35"/>
      <c r="H470" s="35"/>
      <c r="I470" s="35">
        <f>D470-E470+F470</f>
        <v>3062.7</v>
      </c>
      <c r="J470" s="181"/>
    </row>
    <row r="471" spans="1:10" s="4" customFormat="1" ht="40.5" customHeight="1" thickBot="1">
      <c r="A471" s="4">
        <v>113</v>
      </c>
      <c r="B471" s="27" t="s">
        <v>341</v>
      </c>
      <c r="C471" s="86" t="s">
        <v>58</v>
      </c>
      <c r="D471" s="35">
        <v>2263.8</v>
      </c>
      <c r="F471" s="35">
        <v>155</v>
      </c>
      <c r="I471" s="35">
        <f>D471-E471+F471</f>
        <v>2418.8</v>
      </c>
      <c r="J471" s="182"/>
    </row>
    <row r="472" spans="1:10" ht="40.5" customHeight="1" thickBot="1">
      <c r="A472" s="4">
        <v>113</v>
      </c>
      <c r="B472" s="88" t="s">
        <v>223</v>
      </c>
      <c r="C472" s="86" t="s">
        <v>61</v>
      </c>
      <c r="D472" s="78">
        <v>2263.8</v>
      </c>
      <c r="E472" s="50"/>
      <c r="F472" s="35">
        <v>155</v>
      </c>
      <c r="G472" s="35"/>
      <c r="H472" s="35"/>
      <c r="I472" s="35">
        <f>D472-E472+F472</f>
        <v>2418.8</v>
      </c>
      <c r="J472" s="110"/>
    </row>
    <row r="473" spans="1:10" ht="25.5" customHeight="1" thickBot="1" thickTop="1">
      <c r="A473" s="116"/>
      <c r="B473" s="140"/>
      <c r="C473" s="155" t="s">
        <v>299</v>
      </c>
      <c r="D473" s="183">
        <f aca="true" t="shared" si="28" ref="D473:I473">SUM(D469:D472)</f>
        <v>10397.1</v>
      </c>
      <c r="E473" s="183">
        <f t="shared" si="28"/>
        <v>0</v>
      </c>
      <c r="F473" s="183">
        <f t="shared" si="28"/>
        <v>568</v>
      </c>
      <c r="G473" s="183">
        <f t="shared" si="28"/>
        <v>0</v>
      </c>
      <c r="H473" s="183">
        <f t="shared" si="28"/>
        <v>0</v>
      </c>
      <c r="I473" s="183">
        <f t="shared" si="28"/>
        <v>10965.099999999999</v>
      </c>
      <c r="J473" s="154"/>
    </row>
    <row r="474" spans="1:10" ht="25.5" customHeight="1" thickTop="1">
      <c r="A474" s="125"/>
      <c r="B474" s="126"/>
      <c r="C474" s="148" t="s">
        <v>300</v>
      </c>
      <c r="D474" s="149">
        <f aca="true" t="shared" si="29" ref="D474:I474">SUM(D466+D473)</f>
        <v>58998.45</v>
      </c>
      <c r="E474" s="149">
        <f t="shared" si="29"/>
        <v>643</v>
      </c>
      <c r="F474" s="149">
        <f t="shared" si="29"/>
        <v>2367</v>
      </c>
      <c r="G474" s="149">
        <f t="shared" si="29"/>
        <v>0</v>
      </c>
      <c r="H474" s="149">
        <f t="shared" si="29"/>
        <v>0</v>
      </c>
      <c r="I474" s="149">
        <f t="shared" si="29"/>
        <v>60722.45</v>
      </c>
      <c r="J474" s="156"/>
    </row>
    <row r="475" spans="1:10" ht="15" customHeight="1">
      <c r="A475" s="218" t="s">
        <v>10</v>
      </c>
      <c r="B475" s="218"/>
      <c r="C475" s="218"/>
      <c r="D475" s="218"/>
      <c r="E475" s="218"/>
      <c r="F475" s="218"/>
      <c r="G475" s="218"/>
      <c r="H475" s="218"/>
      <c r="I475" s="218"/>
      <c r="J475" s="218"/>
    </row>
    <row r="476" spans="1:10" ht="15" customHeight="1">
      <c r="A476" s="218" t="s">
        <v>11</v>
      </c>
      <c r="B476" s="218"/>
      <c r="C476" s="218"/>
      <c r="D476" s="218"/>
      <c r="E476" s="218"/>
      <c r="F476" s="218"/>
      <c r="G476" s="218"/>
      <c r="H476" s="218"/>
      <c r="I476" s="218"/>
      <c r="J476" s="218"/>
    </row>
    <row r="477" spans="1:10" ht="15" customHeight="1">
      <c r="A477" s="218" t="str">
        <f>A3</f>
        <v>Nómina que corresponde a la 1ER (PRIMERA) quincena del mes de MARZO de 2016.</v>
      </c>
      <c r="B477" s="218"/>
      <c r="C477" s="218"/>
      <c r="D477" s="218"/>
      <c r="E477" s="218"/>
      <c r="F477" s="218"/>
      <c r="G477" s="218"/>
      <c r="H477" s="218"/>
      <c r="I477" s="218"/>
      <c r="J477" s="218"/>
    </row>
    <row r="478" spans="1:10" ht="15" customHeight="1">
      <c r="A478" s="213" t="s">
        <v>233</v>
      </c>
      <c r="B478" s="213"/>
      <c r="C478" s="213"/>
      <c r="D478" s="213"/>
      <c r="E478" s="213"/>
      <c r="F478" s="213"/>
      <c r="G478" s="213"/>
      <c r="H478" s="213"/>
      <c r="I478" s="213"/>
      <c r="J478" s="213"/>
    </row>
    <row r="479" spans="1:10" ht="24.75" customHeight="1">
      <c r="A479" s="48" t="s">
        <v>8</v>
      </c>
      <c r="B479" s="48" t="s">
        <v>0</v>
      </c>
      <c r="C479" s="48" t="s">
        <v>1</v>
      </c>
      <c r="D479" s="48" t="s">
        <v>2</v>
      </c>
      <c r="E479" s="48" t="s">
        <v>3</v>
      </c>
      <c r="F479" s="48" t="s">
        <v>4</v>
      </c>
      <c r="G479" s="89" t="s">
        <v>110</v>
      </c>
      <c r="H479" s="208" t="s">
        <v>428</v>
      </c>
      <c r="I479" s="48" t="s">
        <v>5</v>
      </c>
      <c r="J479" s="48" t="s">
        <v>6</v>
      </c>
    </row>
    <row r="480" spans="1:10" ht="36" customHeight="1" thickBot="1">
      <c r="A480" s="4">
        <v>451</v>
      </c>
      <c r="B480" s="27" t="s">
        <v>244</v>
      </c>
      <c r="C480" s="29" t="s">
        <v>243</v>
      </c>
      <c r="D480" s="32">
        <v>2920.05</v>
      </c>
      <c r="E480" s="32"/>
      <c r="F480" s="32">
        <v>129</v>
      </c>
      <c r="G480" s="34"/>
      <c r="H480" s="34"/>
      <c r="I480" s="35">
        <f aca="true" t="shared" si="30" ref="I480:I521">D480-E480+F480</f>
        <v>3049.05</v>
      </c>
      <c r="J480" s="114"/>
    </row>
    <row r="481" spans="1:10" ht="36" customHeight="1" thickBot="1">
      <c r="A481" s="4">
        <v>451</v>
      </c>
      <c r="B481" s="27" t="s">
        <v>245</v>
      </c>
      <c r="C481" s="29" t="s">
        <v>243</v>
      </c>
      <c r="D481" s="32">
        <v>1203.3</v>
      </c>
      <c r="E481" s="32"/>
      <c r="F481" s="32">
        <v>175</v>
      </c>
      <c r="G481" s="34"/>
      <c r="H481" s="34"/>
      <c r="I481" s="35">
        <f t="shared" si="30"/>
        <v>1378.3</v>
      </c>
      <c r="J481" s="115"/>
    </row>
    <row r="482" spans="1:10" ht="36" customHeight="1" thickBot="1">
      <c r="A482" s="4">
        <v>451</v>
      </c>
      <c r="B482" s="27" t="s">
        <v>246</v>
      </c>
      <c r="C482" s="29" t="s">
        <v>243</v>
      </c>
      <c r="D482" s="32">
        <v>1203.3</v>
      </c>
      <c r="E482" s="32"/>
      <c r="F482" s="32">
        <v>175</v>
      </c>
      <c r="G482" s="34"/>
      <c r="H482" s="34"/>
      <c r="I482" s="35">
        <f t="shared" si="30"/>
        <v>1378.3</v>
      </c>
      <c r="J482" s="115"/>
    </row>
    <row r="483" spans="1:10" ht="36" customHeight="1" thickBot="1">
      <c r="A483" s="4">
        <v>451</v>
      </c>
      <c r="B483" s="27" t="s">
        <v>247</v>
      </c>
      <c r="C483" s="29" t="s">
        <v>243</v>
      </c>
      <c r="D483" s="32">
        <v>1594.95</v>
      </c>
      <c r="E483" s="32"/>
      <c r="F483" s="32">
        <v>167</v>
      </c>
      <c r="G483" s="34"/>
      <c r="H483" s="34"/>
      <c r="I483" s="35">
        <f t="shared" si="30"/>
        <v>1761.95</v>
      </c>
      <c r="J483" s="115"/>
    </row>
    <row r="484" spans="1:10" ht="36" customHeight="1" thickBot="1">
      <c r="A484" s="4">
        <v>451</v>
      </c>
      <c r="B484" s="27" t="s">
        <v>248</v>
      </c>
      <c r="C484" s="29" t="s">
        <v>243</v>
      </c>
      <c r="D484" s="32">
        <v>2416.05</v>
      </c>
      <c r="E484" s="32"/>
      <c r="F484" s="32">
        <v>142</v>
      </c>
      <c r="G484" s="34"/>
      <c r="H484" s="34"/>
      <c r="I484" s="35">
        <f t="shared" si="30"/>
        <v>2558.05</v>
      </c>
      <c r="J484" s="115"/>
    </row>
    <row r="485" spans="1:10" ht="36" customHeight="1" thickBot="1">
      <c r="A485" s="4">
        <v>451</v>
      </c>
      <c r="B485" s="27" t="s">
        <v>249</v>
      </c>
      <c r="C485" s="29" t="s">
        <v>243</v>
      </c>
      <c r="D485" s="32">
        <v>1071</v>
      </c>
      <c r="E485" s="32"/>
      <c r="F485" s="32">
        <v>175</v>
      </c>
      <c r="G485" s="34"/>
      <c r="H485" s="34"/>
      <c r="I485" s="35">
        <f t="shared" si="30"/>
        <v>1246</v>
      </c>
      <c r="J485" s="115"/>
    </row>
    <row r="486" spans="1:10" ht="36" customHeight="1" thickBot="1">
      <c r="A486" s="4">
        <v>451</v>
      </c>
      <c r="B486" s="27" t="s">
        <v>250</v>
      </c>
      <c r="C486" s="29" t="s">
        <v>243</v>
      </c>
      <c r="D486" s="32">
        <v>3426.15</v>
      </c>
      <c r="E486" s="32"/>
      <c r="F486" s="32">
        <v>90</v>
      </c>
      <c r="G486" s="34"/>
      <c r="H486" s="34"/>
      <c r="I486" s="35">
        <f t="shared" si="30"/>
        <v>3516.15</v>
      </c>
      <c r="J486" s="115"/>
    </row>
    <row r="487" spans="1:10" ht="36" customHeight="1" thickBot="1">
      <c r="A487" s="4">
        <v>451</v>
      </c>
      <c r="B487" s="27" t="s">
        <v>251</v>
      </c>
      <c r="C487" s="29" t="s">
        <v>243</v>
      </c>
      <c r="D487" s="32">
        <v>2807.7</v>
      </c>
      <c r="E487" s="32"/>
      <c r="F487" s="32">
        <v>129</v>
      </c>
      <c r="G487" s="34"/>
      <c r="H487" s="34"/>
      <c r="I487" s="35">
        <f t="shared" si="30"/>
        <v>2936.7</v>
      </c>
      <c r="J487" s="115"/>
    </row>
    <row r="488" spans="1:10" ht="36" customHeight="1" thickBot="1">
      <c r="A488" s="4">
        <v>451</v>
      </c>
      <c r="B488" s="27" t="s">
        <v>252</v>
      </c>
      <c r="C488" s="29" t="s">
        <v>243</v>
      </c>
      <c r="D488" s="32">
        <v>3426.15</v>
      </c>
      <c r="E488" s="32"/>
      <c r="F488" s="32">
        <v>90</v>
      </c>
      <c r="G488" s="34"/>
      <c r="H488" s="34"/>
      <c r="I488" s="35">
        <f t="shared" si="30"/>
        <v>3516.15</v>
      </c>
      <c r="J488" s="115"/>
    </row>
    <row r="489" spans="1:10" ht="36" customHeight="1" thickBot="1">
      <c r="A489" s="4">
        <v>451</v>
      </c>
      <c r="B489" s="27" t="s">
        <v>253</v>
      </c>
      <c r="C489" s="29" t="s">
        <v>243</v>
      </c>
      <c r="D489" s="32">
        <v>3862.95</v>
      </c>
      <c r="E489" s="32"/>
      <c r="F489" s="32">
        <v>90</v>
      </c>
      <c r="G489" s="34"/>
      <c r="H489" s="34"/>
      <c r="I489" s="35">
        <f t="shared" si="30"/>
        <v>3952.95</v>
      </c>
      <c r="J489" s="115"/>
    </row>
    <row r="490" spans="1:10" ht="36" customHeight="1" thickBot="1">
      <c r="A490" s="4">
        <v>451</v>
      </c>
      <c r="B490" s="27" t="s">
        <v>254</v>
      </c>
      <c r="C490" s="29" t="s">
        <v>243</v>
      </c>
      <c r="D490" s="32">
        <v>1262.1</v>
      </c>
      <c r="E490" s="32"/>
      <c r="F490" s="32">
        <v>175</v>
      </c>
      <c r="G490" s="34"/>
      <c r="H490" s="34"/>
      <c r="I490" s="35">
        <f t="shared" si="30"/>
        <v>1437.1</v>
      </c>
      <c r="J490" s="115"/>
    </row>
    <row r="491" spans="1:10" ht="36" customHeight="1" thickBot="1">
      <c r="A491" s="4">
        <v>451</v>
      </c>
      <c r="B491" s="27" t="s">
        <v>255</v>
      </c>
      <c r="C491" s="29" t="s">
        <v>243</v>
      </c>
      <c r="D491" s="32">
        <v>3690.75</v>
      </c>
      <c r="E491" s="32"/>
      <c r="F491" s="32">
        <v>90</v>
      </c>
      <c r="G491" s="34"/>
      <c r="H491" s="34"/>
      <c r="I491" s="35">
        <f t="shared" si="30"/>
        <v>3780.75</v>
      </c>
      <c r="J491" s="115"/>
    </row>
    <row r="492" spans="1:10" ht="36" customHeight="1" thickBot="1">
      <c r="A492" s="4">
        <v>451</v>
      </c>
      <c r="B492" s="27" t="s">
        <v>256</v>
      </c>
      <c r="C492" s="29" t="s">
        <v>243</v>
      </c>
      <c r="D492" s="32">
        <v>3426.15</v>
      </c>
      <c r="E492" s="32"/>
      <c r="F492" s="32">
        <v>90</v>
      </c>
      <c r="G492" s="34"/>
      <c r="H492" s="34"/>
      <c r="I492" s="35">
        <f t="shared" si="30"/>
        <v>3516.15</v>
      </c>
      <c r="J492" s="115"/>
    </row>
    <row r="493" spans="1:10" ht="36" customHeight="1" thickBot="1">
      <c r="A493" s="4">
        <v>451</v>
      </c>
      <c r="B493" s="27" t="s">
        <v>257</v>
      </c>
      <c r="C493" s="29" t="s">
        <v>243</v>
      </c>
      <c r="D493" s="32">
        <v>1291.5</v>
      </c>
      <c r="E493" s="32"/>
      <c r="F493" s="32">
        <v>175</v>
      </c>
      <c r="G493" s="34"/>
      <c r="H493" s="34"/>
      <c r="I493" s="35">
        <f t="shared" si="30"/>
        <v>1466.5</v>
      </c>
      <c r="J493" s="115"/>
    </row>
    <row r="494" spans="1:10" ht="36" customHeight="1" thickBot="1">
      <c r="A494" s="4">
        <v>451</v>
      </c>
      <c r="B494" s="27" t="s">
        <v>258</v>
      </c>
      <c r="C494" s="29" t="s">
        <v>243</v>
      </c>
      <c r="D494" s="32">
        <v>3426.15</v>
      </c>
      <c r="E494" s="32"/>
      <c r="F494" s="32">
        <v>90</v>
      </c>
      <c r="G494" s="34"/>
      <c r="H494" s="34"/>
      <c r="I494" s="35">
        <f t="shared" si="30"/>
        <v>3516.15</v>
      </c>
      <c r="J494" s="115"/>
    </row>
    <row r="495" spans="1:10" ht="36" customHeight="1" thickBot="1">
      <c r="A495" s="4">
        <v>451</v>
      </c>
      <c r="B495" s="27" t="s">
        <v>259</v>
      </c>
      <c r="C495" s="29" t="s">
        <v>243</v>
      </c>
      <c r="D495" s="32">
        <v>3426.15</v>
      </c>
      <c r="E495" s="32"/>
      <c r="F495" s="32">
        <v>90</v>
      </c>
      <c r="G495" s="34"/>
      <c r="H495" s="34"/>
      <c r="I495" s="35">
        <f t="shared" si="30"/>
        <v>3516.15</v>
      </c>
      <c r="J495" s="115"/>
    </row>
    <row r="496" spans="1:10" ht="36" customHeight="1" thickBot="1">
      <c r="A496" s="4">
        <v>451</v>
      </c>
      <c r="B496" s="27" t="s">
        <v>260</v>
      </c>
      <c r="C496" s="29" t="s">
        <v>243</v>
      </c>
      <c r="D496" s="32">
        <v>3518.55</v>
      </c>
      <c r="E496" s="32"/>
      <c r="F496" s="32">
        <v>90</v>
      </c>
      <c r="G496" s="34"/>
      <c r="H496" s="34"/>
      <c r="I496" s="35">
        <f t="shared" si="30"/>
        <v>3608.55</v>
      </c>
      <c r="J496" s="115"/>
    </row>
    <row r="497" spans="1:10" ht="36" customHeight="1" thickBot="1">
      <c r="A497" s="4">
        <v>451</v>
      </c>
      <c r="B497" s="27" t="s">
        <v>261</v>
      </c>
      <c r="C497" s="29" t="s">
        <v>243</v>
      </c>
      <c r="D497" s="32">
        <v>3156.3</v>
      </c>
      <c r="E497" s="32"/>
      <c r="F497" s="32">
        <v>111</v>
      </c>
      <c r="G497" s="34"/>
      <c r="H497" s="34"/>
      <c r="I497" s="35">
        <f t="shared" si="30"/>
        <v>3267.3</v>
      </c>
      <c r="J497" s="115"/>
    </row>
    <row r="498" spans="1:10" ht="36" customHeight="1" thickBot="1">
      <c r="A498" s="4">
        <v>451</v>
      </c>
      <c r="B498" s="27" t="s">
        <v>262</v>
      </c>
      <c r="C498" s="29" t="s">
        <v>243</v>
      </c>
      <c r="D498" s="32">
        <v>2835</v>
      </c>
      <c r="E498" s="32"/>
      <c r="F498" s="32">
        <v>129</v>
      </c>
      <c r="G498" s="32"/>
      <c r="H498" s="32"/>
      <c r="I498" s="35">
        <f t="shared" si="30"/>
        <v>2964</v>
      </c>
      <c r="J498" s="115"/>
    </row>
    <row r="499" spans="1:10" ht="36" customHeight="1" thickBot="1">
      <c r="A499" s="4">
        <v>451</v>
      </c>
      <c r="B499" s="27" t="s">
        <v>263</v>
      </c>
      <c r="C499" s="29" t="s">
        <v>243</v>
      </c>
      <c r="D499" s="32">
        <v>4672.5</v>
      </c>
      <c r="E499" s="32">
        <v>175</v>
      </c>
      <c r="F499" s="32"/>
      <c r="G499" s="32"/>
      <c r="H499" s="32"/>
      <c r="I499" s="35">
        <f t="shared" si="30"/>
        <v>4497.5</v>
      </c>
      <c r="J499" s="115"/>
    </row>
    <row r="500" spans="1:10" ht="36" customHeight="1" thickBot="1">
      <c r="A500" s="4">
        <v>451</v>
      </c>
      <c r="B500" s="39" t="s">
        <v>264</v>
      </c>
      <c r="C500" s="29" t="s">
        <v>243</v>
      </c>
      <c r="D500" s="32">
        <v>5600.7</v>
      </c>
      <c r="E500" s="32">
        <v>210</v>
      </c>
      <c r="F500" s="32"/>
      <c r="G500" s="32"/>
      <c r="H500" s="32"/>
      <c r="I500" s="35">
        <f t="shared" si="30"/>
        <v>5390.7</v>
      </c>
      <c r="J500" s="115"/>
    </row>
    <row r="501" spans="1:10" ht="36" customHeight="1" thickBot="1">
      <c r="A501" s="4">
        <v>451</v>
      </c>
      <c r="B501" s="39" t="s">
        <v>265</v>
      </c>
      <c r="C501" s="29" t="s">
        <v>243</v>
      </c>
      <c r="D501" s="32">
        <v>2346.75</v>
      </c>
      <c r="E501" s="32"/>
      <c r="F501" s="32">
        <v>142</v>
      </c>
      <c r="G501" s="32"/>
      <c r="H501" s="32"/>
      <c r="I501" s="35">
        <f t="shared" si="30"/>
        <v>2488.75</v>
      </c>
      <c r="J501" s="115"/>
    </row>
    <row r="502" spans="1:10" ht="36" customHeight="1" thickBot="1">
      <c r="A502" s="4">
        <v>451</v>
      </c>
      <c r="B502" s="39" t="s">
        <v>266</v>
      </c>
      <c r="C502" s="29" t="s">
        <v>243</v>
      </c>
      <c r="D502" s="32">
        <v>4608.45</v>
      </c>
      <c r="E502" s="32">
        <v>175</v>
      </c>
      <c r="F502" s="32"/>
      <c r="G502" s="32"/>
      <c r="H502" s="32"/>
      <c r="I502" s="35">
        <f t="shared" si="30"/>
        <v>4433.45</v>
      </c>
      <c r="J502" s="115"/>
    </row>
    <row r="503" spans="1:10" ht="36" customHeight="1" thickBot="1">
      <c r="A503" s="4">
        <v>451</v>
      </c>
      <c r="B503" s="39" t="s">
        <v>267</v>
      </c>
      <c r="C503" s="29" t="s">
        <v>243</v>
      </c>
      <c r="D503" s="32">
        <v>3650.85</v>
      </c>
      <c r="E503" s="32"/>
      <c r="F503" s="32">
        <v>90</v>
      </c>
      <c r="G503" s="32"/>
      <c r="H503" s="32"/>
      <c r="I503" s="35">
        <f t="shared" si="30"/>
        <v>3740.85</v>
      </c>
      <c r="J503" s="115"/>
    </row>
    <row r="504" spans="1:10" ht="36" customHeight="1" thickBot="1">
      <c r="A504" s="4">
        <v>451</v>
      </c>
      <c r="B504" s="27" t="s">
        <v>268</v>
      </c>
      <c r="C504" s="29" t="s">
        <v>243</v>
      </c>
      <c r="D504" s="32">
        <v>3426.15</v>
      </c>
      <c r="E504" s="32"/>
      <c r="F504" s="32">
        <v>90</v>
      </c>
      <c r="G504" s="32"/>
      <c r="H504" s="32"/>
      <c r="I504" s="35">
        <f t="shared" si="30"/>
        <v>3516.15</v>
      </c>
      <c r="J504" s="115"/>
    </row>
    <row r="505" spans="1:10" ht="36" customHeight="1" thickBot="1">
      <c r="A505" s="4">
        <v>451</v>
      </c>
      <c r="B505" s="27" t="s">
        <v>269</v>
      </c>
      <c r="C505" s="29" t="s">
        <v>243</v>
      </c>
      <c r="D505" s="32">
        <v>3426.15</v>
      </c>
      <c r="E505" s="32"/>
      <c r="F505" s="32">
        <v>90</v>
      </c>
      <c r="G505" s="32"/>
      <c r="H505" s="32"/>
      <c r="I505" s="35">
        <f t="shared" si="30"/>
        <v>3516.15</v>
      </c>
      <c r="J505" s="115"/>
    </row>
    <row r="506" spans="1:10" ht="36" customHeight="1" thickBot="1">
      <c r="A506" s="4">
        <v>451</v>
      </c>
      <c r="B506" s="27" t="s">
        <v>270</v>
      </c>
      <c r="C506" s="29" t="s">
        <v>243</v>
      </c>
      <c r="D506" s="32">
        <v>2905.35</v>
      </c>
      <c r="E506" s="32"/>
      <c r="F506" s="32">
        <v>129</v>
      </c>
      <c r="G506" s="32"/>
      <c r="H506" s="32"/>
      <c r="I506" s="35">
        <f t="shared" si="30"/>
        <v>3034.35</v>
      </c>
      <c r="J506" s="115"/>
    </row>
    <row r="507" spans="1:10" ht="36" customHeight="1" thickBot="1">
      <c r="A507" s="4">
        <v>451</v>
      </c>
      <c r="B507" s="27" t="s">
        <v>271</v>
      </c>
      <c r="C507" s="29" t="s">
        <v>243</v>
      </c>
      <c r="D507" s="32">
        <v>2933.7</v>
      </c>
      <c r="E507" s="32"/>
      <c r="F507" s="32">
        <v>129</v>
      </c>
      <c r="G507" s="32"/>
      <c r="H507" s="32"/>
      <c r="I507" s="35">
        <f t="shared" si="30"/>
        <v>3062.7</v>
      </c>
      <c r="J507" s="115"/>
    </row>
    <row r="508" spans="1:10" ht="36" customHeight="1" thickBot="1">
      <c r="A508" s="4">
        <v>451</v>
      </c>
      <c r="B508" s="27" t="s">
        <v>358</v>
      </c>
      <c r="C508" s="29" t="s">
        <v>243</v>
      </c>
      <c r="D508" s="32">
        <v>3156.3</v>
      </c>
      <c r="E508" s="32"/>
      <c r="F508" s="32">
        <v>111</v>
      </c>
      <c r="G508" s="32"/>
      <c r="H508" s="32"/>
      <c r="I508" s="35">
        <f t="shared" si="30"/>
        <v>3267.3</v>
      </c>
      <c r="J508" s="115"/>
    </row>
    <row r="509" spans="1:10" ht="36" customHeight="1" thickBot="1">
      <c r="A509" s="4">
        <v>451</v>
      </c>
      <c r="B509" s="27" t="s">
        <v>389</v>
      </c>
      <c r="C509" s="29" t="s">
        <v>243</v>
      </c>
      <c r="D509" s="32">
        <v>6367.2</v>
      </c>
      <c r="E509" s="32">
        <v>350</v>
      </c>
      <c r="F509" s="32"/>
      <c r="G509" s="32"/>
      <c r="H509" s="32"/>
      <c r="I509" s="35">
        <f t="shared" si="30"/>
        <v>6017.2</v>
      </c>
      <c r="J509" s="115"/>
    </row>
    <row r="510" spans="1:10" ht="36" customHeight="1" thickBot="1">
      <c r="A510" s="4">
        <v>451</v>
      </c>
      <c r="B510" s="27" t="s">
        <v>390</v>
      </c>
      <c r="C510" s="29" t="s">
        <v>243</v>
      </c>
      <c r="D510" s="32">
        <v>2058</v>
      </c>
      <c r="E510" s="32"/>
      <c r="F510" s="32">
        <v>142</v>
      </c>
      <c r="G510" s="32"/>
      <c r="H510" s="32"/>
      <c r="I510" s="35">
        <f t="shared" si="30"/>
        <v>2200</v>
      </c>
      <c r="J510" s="199"/>
    </row>
    <row r="511" spans="1:10" s="9" customFormat="1" ht="51" customHeight="1" thickBot="1">
      <c r="A511" s="30">
        <v>451</v>
      </c>
      <c r="B511" s="27" t="s">
        <v>373</v>
      </c>
      <c r="C511" s="29" t="s">
        <v>243</v>
      </c>
      <c r="D511" s="35">
        <v>3043.95</v>
      </c>
      <c r="E511" s="35"/>
      <c r="F511" s="35">
        <v>111</v>
      </c>
      <c r="G511" s="35"/>
      <c r="H511" s="35"/>
      <c r="I511" s="35">
        <f>D511-E511+F511</f>
        <v>3154.95</v>
      </c>
      <c r="J511" s="106"/>
    </row>
    <row r="512" spans="1:10" ht="36" customHeight="1" thickBot="1">
      <c r="A512" s="4">
        <v>451</v>
      </c>
      <c r="B512" s="88" t="s">
        <v>152</v>
      </c>
      <c r="C512" s="29" t="s">
        <v>243</v>
      </c>
      <c r="D512" s="35">
        <v>3426.15</v>
      </c>
      <c r="E512" s="35"/>
      <c r="F512" s="35">
        <v>90</v>
      </c>
      <c r="G512" s="35"/>
      <c r="H512" s="35"/>
      <c r="I512" s="35">
        <f>D512-E512+F512</f>
        <v>3516.15</v>
      </c>
      <c r="J512" s="107"/>
    </row>
    <row r="513" spans="1:10" ht="25.5" customHeight="1" thickTop="1">
      <c r="A513" s="116"/>
      <c r="B513" s="117"/>
      <c r="C513" s="157" t="s">
        <v>301</v>
      </c>
      <c r="D513" s="131">
        <f>SUM(D480:D512)</f>
        <v>101586.45</v>
      </c>
      <c r="E513" s="131">
        <f>SUM(E480:E512)</f>
        <v>910</v>
      </c>
      <c r="F513" s="131">
        <f>SUM(F480:F512)</f>
        <v>3526</v>
      </c>
      <c r="G513" s="131">
        <f>SUM(G480:G512)</f>
        <v>0</v>
      </c>
      <c r="H513" s="131">
        <f>SUM(H480:H512)</f>
        <v>0</v>
      </c>
      <c r="I513" s="131">
        <f>SUM(I480:I512)</f>
        <v>104202.45</v>
      </c>
      <c r="J513" s="120"/>
    </row>
    <row r="514" spans="1:10" ht="15" customHeight="1">
      <c r="A514" s="213" t="s">
        <v>331</v>
      </c>
      <c r="B514" s="213"/>
      <c r="C514" s="213"/>
      <c r="D514" s="213"/>
      <c r="E514" s="213"/>
      <c r="F514" s="213"/>
      <c r="G514" s="213"/>
      <c r="H514" s="213"/>
      <c r="I514" s="213"/>
      <c r="J514" s="213"/>
    </row>
    <row r="515" spans="1:10" ht="51" customHeight="1" thickBot="1">
      <c r="A515" s="4">
        <v>451</v>
      </c>
      <c r="B515" s="27" t="s">
        <v>273</v>
      </c>
      <c r="C515" s="31" t="s">
        <v>272</v>
      </c>
      <c r="D515" s="32">
        <v>1262.1</v>
      </c>
      <c r="E515" s="32"/>
      <c r="F515" s="32">
        <v>175</v>
      </c>
      <c r="G515" s="32"/>
      <c r="H515" s="32"/>
      <c r="I515" s="35">
        <f t="shared" si="30"/>
        <v>1437.1</v>
      </c>
      <c r="J515" s="114"/>
    </row>
    <row r="516" spans="1:10" ht="51" customHeight="1" thickBot="1">
      <c r="A516" s="4">
        <v>451</v>
      </c>
      <c r="B516" s="27" t="s">
        <v>274</v>
      </c>
      <c r="C516" s="31" t="s">
        <v>272</v>
      </c>
      <c r="D516" s="32">
        <v>1262.1</v>
      </c>
      <c r="E516" s="32"/>
      <c r="F516" s="32">
        <v>175</v>
      </c>
      <c r="G516" s="32"/>
      <c r="H516" s="32"/>
      <c r="I516" s="35">
        <f t="shared" si="30"/>
        <v>1437.1</v>
      </c>
      <c r="J516" s="115"/>
    </row>
    <row r="517" spans="1:10" ht="51" customHeight="1" thickBot="1">
      <c r="A517" s="4">
        <v>451</v>
      </c>
      <c r="B517" s="27" t="s">
        <v>275</v>
      </c>
      <c r="C517" s="31" t="s">
        <v>272</v>
      </c>
      <c r="D517" s="32">
        <v>1262.1</v>
      </c>
      <c r="E517" s="32"/>
      <c r="F517" s="32">
        <v>175</v>
      </c>
      <c r="G517" s="32"/>
      <c r="H517" s="32"/>
      <c r="I517" s="35">
        <f t="shared" si="30"/>
        <v>1437.1</v>
      </c>
      <c r="J517" s="115"/>
    </row>
    <row r="518" spans="1:10" ht="51" customHeight="1" thickBot="1">
      <c r="A518" s="4">
        <v>451</v>
      </c>
      <c r="B518" s="27" t="s">
        <v>276</v>
      </c>
      <c r="C518" s="31" t="s">
        <v>272</v>
      </c>
      <c r="D518" s="32">
        <v>1262.1</v>
      </c>
      <c r="E518" s="32"/>
      <c r="F518" s="32">
        <v>175</v>
      </c>
      <c r="G518" s="32"/>
      <c r="H518" s="32"/>
      <c r="I518" s="35">
        <f t="shared" si="30"/>
        <v>1437.1</v>
      </c>
      <c r="J518" s="115"/>
    </row>
    <row r="519" spans="1:10" ht="51" customHeight="1" thickBot="1">
      <c r="A519" s="4">
        <v>451</v>
      </c>
      <c r="B519" s="27" t="s">
        <v>277</v>
      </c>
      <c r="C519" s="31" t="s">
        <v>272</v>
      </c>
      <c r="D519" s="32">
        <v>4301.85</v>
      </c>
      <c r="E519" s="32"/>
      <c r="F519" s="32">
        <v>31</v>
      </c>
      <c r="G519" s="34"/>
      <c r="H519" s="34"/>
      <c r="I519" s="35">
        <f t="shared" si="30"/>
        <v>4332.85</v>
      </c>
      <c r="J519" s="115"/>
    </row>
    <row r="520" spans="1:10" ht="51" customHeight="1" thickBot="1">
      <c r="A520" s="4">
        <v>451</v>
      </c>
      <c r="B520" s="27" t="s">
        <v>278</v>
      </c>
      <c r="C520" s="31" t="s">
        <v>272</v>
      </c>
      <c r="D520" s="32">
        <v>472.5</v>
      </c>
      <c r="E520" s="32"/>
      <c r="F520" s="32">
        <v>175</v>
      </c>
      <c r="G520" s="34"/>
      <c r="H520" s="34"/>
      <c r="I520" s="35">
        <f t="shared" si="30"/>
        <v>647.5</v>
      </c>
      <c r="J520" s="115"/>
    </row>
    <row r="521" spans="1:10" ht="51" customHeight="1" thickBot="1">
      <c r="A521" s="4">
        <v>451</v>
      </c>
      <c r="B521" s="27" t="s">
        <v>279</v>
      </c>
      <c r="C521" s="31" t="s">
        <v>272</v>
      </c>
      <c r="D521" s="35">
        <v>472.5</v>
      </c>
      <c r="E521" s="35"/>
      <c r="F521" s="35">
        <v>175</v>
      </c>
      <c r="G521" s="50"/>
      <c r="H521" s="50"/>
      <c r="I521" s="35">
        <f t="shared" si="30"/>
        <v>647.5</v>
      </c>
      <c r="J521" s="115"/>
    </row>
    <row r="522" spans="1:10" s="9" customFormat="1" ht="51" customHeight="1" thickBot="1">
      <c r="A522" s="4">
        <v>451</v>
      </c>
      <c r="B522" s="84" t="s">
        <v>194</v>
      </c>
      <c r="C522" s="31" t="s">
        <v>272</v>
      </c>
      <c r="D522" s="40">
        <v>3043.95</v>
      </c>
      <c r="E522" s="40"/>
      <c r="F522" s="40">
        <f>111</f>
        <v>111</v>
      </c>
      <c r="G522" s="40"/>
      <c r="H522" s="40"/>
      <c r="I522" s="40">
        <f>D522-E522+F522+G522</f>
        <v>3154.95</v>
      </c>
      <c r="J522" s="106"/>
    </row>
    <row r="523" spans="1:10" ht="25.5" customHeight="1" thickBot="1">
      <c r="A523" s="116"/>
      <c r="B523" s="117"/>
      <c r="C523" s="118" t="s">
        <v>302</v>
      </c>
      <c r="D523" s="129">
        <f>SUM(D515:D522)</f>
        <v>13339.2</v>
      </c>
      <c r="E523" s="129">
        <f>SUM(E515:E522)</f>
        <v>0</v>
      </c>
      <c r="F523" s="129">
        <f>SUM(F515:F522)</f>
        <v>1192</v>
      </c>
      <c r="G523" s="129">
        <f>SUM(G515:G522)</f>
        <v>0</v>
      </c>
      <c r="H523" s="129">
        <f>SUM(H515:H522)</f>
        <v>0</v>
      </c>
      <c r="I523" s="129">
        <f>SUM(I515:I522)</f>
        <v>14531.2</v>
      </c>
      <c r="J523" s="156"/>
    </row>
    <row r="524" spans="1:10" ht="25.5" customHeight="1" thickTop="1">
      <c r="A524" s="125"/>
      <c r="B524" s="126"/>
      <c r="C524" s="148" t="s">
        <v>303</v>
      </c>
      <c r="D524" s="149">
        <f>D513+D523</f>
        <v>114925.65</v>
      </c>
      <c r="E524" s="149">
        <f>E513+E523</f>
        <v>910</v>
      </c>
      <c r="F524" s="149">
        <f>F513+F523</f>
        <v>4718</v>
      </c>
      <c r="G524" s="149">
        <f>G513+G523</f>
        <v>0</v>
      </c>
      <c r="H524" s="149">
        <f>H513+H523</f>
        <v>0</v>
      </c>
      <c r="I524" s="149">
        <f>I513+I523</f>
        <v>118733.65</v>
      </c>
      <c r="J524" s="156"/>
    </row>
    <row r="525" spans="1:10" ht="15" customHeight="1">
      <c r="A525" s="218" t="s">
        <v>10</v>
      </c>
      <c r="B525" s="218"/>
      <c r="C525" s="218"/>
      <c r="D525" s="218"/>
      <c r="E525" s="218"/>
      <c r="F525" s="218"/>
      <c r="G525" s="218"/>
      <c r="H525" s="218"/>
      <c r="I525" s="218"/>
      <c r="J525" s="218"/>
    </row>
    <row r="526" spans="1:10" ht="15" customHeight="1">
      <c r="A526" s="218" t="s">
        <v>11</v>
      </c>
      <c r="B526" s="218"/>
      <c r="C526" s="218"/>
      <c r="D526" s="218"/>
      <c r="E526" s="218"/>
      <c r="F526" s="218"/>
      <c r="G526" s="218"/>
      <c r="H526" s="218"/>
      <c r="I526" s="218"/>
      <c r="J526" s="218"/>
    </row>
    <row r="527" spans="1:10" ht="15" customHeight="1">
      <c r="A527" s="218" t="str">
        <f>A3</f>
        <v>Nómina que corresponde a la 1ER (PRIMERA) quincena del mes de MARZO de 2016.</v>
      </c>
      <c r="B527" s="218"/>
      <c r="C527" s="218"/>
      <c r="D527" s="218"/>
      <c r="E527" s="218"/>
      <c r="F527" s="218"/>
      <c r="G527" s="218"/>
      <c r="H527" s="218"/>
      <c r="I527" s="218"/>
      <c r="J527" s="218"/>
    </row>
    <row r="528" spans="1:10" ht="15" customHeight="1">
      <c r="A528" s="213" t="s">
        <v>280</v>
      </c>
      <c r="B528" s="213"/>
      <c r="C528" s="213"/>
      <c r="D528" s="213"/>
      <c r="E528" s="213"/>
      <c r="F528" s="213"/>
      <c r="G528" s="213"/>
      <c r="H528" s="213"/>
      <c r="I528" s="213"/>
      <c r="J528" s="213"/>
    </row>
    <row r="529" spans="1:10" ht="24.75" customHeight="1">
      <c r="A529" s="48" t="s">
        <v>8</v>
      </c>
      <c r="B529" s="48" t="s">
        <v>0</v>
      </c>
      <c r="C529" s="48" t="s">
        <v>1</v>
      </c>
      <c r="D529" s="48" t="s">
        <v>2</v>
      </c>
      <c r="E529" s="48" t="s">
        <v>3</v>
      </c>
      <c r="F529" s="48" t="s">
        <v>4</v>
      </c>
      <c r="G529" s="89" t="s">
        <v>110</v>
      </c>
      <c r="H529" s="208" t="s">
        <v>428</v>
      </c>
      <c r="I529" s="48" t="s">
        <v>5</v>
      </c>
      <c r="J529" s="48" t="s">
        <v>6</v>
      </c>
    </row>
    <row r="530" spans="1:10" s="14" customFormat="1" ht="51" customHeight="1" thickBot="1">
      <c r="A530" s="4">
        <v>441</v>
      </c>
      <c r="B530" s="27" t="s">
        <v>284</v>
      </c>
      <c r="C530" s="31" t="s">
        <v>282</v>
      </c>
      <c r="D530" s="35">
        <v>1712.55</v>
      </c>
      <c r="E530" s="35"/>
      <c r="F530" s="35">
        <v>167</v>
      </c>
      <c r="G530" s="50"/>
      <c r="H530" s="50"/>
      <c r="I530" s="35">
        <f>D530-E530+F530</f>
        <v>1879.55</v>
      </c>
      <c r="J530" s="198"/>
    </row>
    <row r="531" spans="1:10" ht="25.5" customHeight="1" thickTop="1">
      <c r="A531" s="125"/>
      <c r="B531" s="126"/>
      <c r="C531" s="121" t="s">
        <v>7</v>
      </c>
      <c r="D531" s="131">
        <f>SUM(D530)</f>
        <v>1712.55</v>
      </c>
      <c r="E531" s="131">
        <f>SUM(E530)</f>
        <v>0</v>
      </c>
      <c r="F531" s="131">
        <f>SUM(F530)</f>
        <v>167</v>
      </c>
      <c r="G531" s="131">
        <f>SUM(G530)</f>
        <v>0</v>
      </c>
      <c r="H531" s="131">
        <f>SUM(H530)</f>
        <v>0</v>
      </c>
      <c r="I531" s="131">
        <f>SUM(I530)</f>
        <v>1879.55</v>
      </c>
      <c r="J531" s="156"/>
    </row>
    <row r="532" spans="1:10" ht="15" customHeight="1">
      <c r="A532" s="218" t="s">
        <v>10</v>
      </c>
      <c r="B532" s="218"/>
      <c r="C532" s="218"/>
      <c r="D532" s="218"/>
      <c r="E532" s="218"/>
      <c r="F532" s="218"/>
      <c r="G532" s="218"/>
      <c r="H532" s="218"/>
      <c r="I532" s="218"/>
      <c r="J532" s="218"/>
    </row>
    <row r="533" spans="1:10" ht="15" customHeight="1">
      <c r="A533" s="218" t="s">
        <v>11</v>
      </c>
      <c r="B533" s="218"/>
      <c r="C533" s="218"/>
      <c r="D533" s="218"/>
      <c r="E533" s="218"/>
      <c r="F533" s="218"/>
      <c r="G533" s="218"/>
      <c r="H533" s="218"/>
      <c r="I533" s="218"/>
      <c r="J533" s="218"/>
    </row>
    <row r="534" spans="1:10" ht="15" customHeight="1">
      <c r="A534" s="218" t="str">
        <f>A3</f>
        <v>Nómina que corresponde a la 1ER (PRIMERA) quincena del mes de MARZO de 2016.</v>
      </c>
      <c r="B534" s="218"/>
      <c r="C534" s="218"/>
      <c r="D534" s="218"/>
      <c r="E534" s="218"/>
      <c r="F534" s="218"/>
      <c r="G534" s="218"/>
      <c r="H534" s="218"/>
      <c r="I534" s="218"/>
      <c r="J534" s="218"/>
    </row>
    <row r="535" spans="1:10" ht="15" customHeight="1">
      <c r="A535" s="213" t="s">
        <v>362</v>
      </c>
      <c r="B535" s="213"/>
      <c r="C535" s="213"/>
      <c r="D535" s="213"/>
      <c r="E535" s="213"/>
      <c r="F535" s="213"/>
      <c r="G535" s="213"/>
      <c r="H535" s="213"/>
      <c r="I535" s="213"/>
      <c r="J535" s="213"/>
    </row>
    <row r="536" spans="1:10" ht="25.5" customHeight="1">
      <c r="A536" s="187" t="s">
        <v>8</v>
      </c>
      <c r="B536" s="187" t="s">
        <v>0</v>
      </c>
      <c r="C536" s="187" t="s">
        <v>1</v>
      </c>
      <c r="D536" s="187" t="s">
        <v>2</v>
      </c>
      <c r="E536" s="187" t="s">
        <v>3</v>
      </c>
      <c r="F536" s="187" t="s">
        <v>4</v>
      </c>
      <c r="G536" s="89" t="s">
        <v>110</v>
      </c>
      <c r="H536" s="208" t="s">
        <v>428</v>
      </c>
      <c r="I536" s="187" t="s">
        <v>5</v>
      </c>
      <c r="J536" s="187" t="s">
        <v>6</v>
      </c>
    </row>
    <row r="537" spans="1:10" ht="31.5" customHeight="1" thickBot="1">
      <c r="A537" s="4">
        <v>113</v>
      </c>
      <c r="B537" s="39" t="s">
        <v>372</v>
      </c>
      <c r="C537" s="190" t="s">
        <v>363</v>
      </c>
      <c r="D537" s="158">
        <v>7791</v>
      </c>
      <c r="E537" s="158">
        <v>420</v>
      </c>
      <c r="F537" s="184"/>
      <c r="G537" s="184"/>
      <c r="H537" s="184"/>
      <c r="I537" s="158">
        <f>D537-E537+F537</f>
        <v>7371</v>
      </c>
      <c r="J537" s="114"/>
    </row>
    <row r="538" spans="1:10" s="179" customFormat="1" ht="25.5" customHeight="1" thickTop="1">
      <c r="A538" s="201"/>
      <c r="B538" s="203"/>
      <c r="C538" s="202" t="s">
        <v>7</v>
      </c>
      <c r="D538" s="196">
        <f>SUM(D537)</f>
        <v>7791</v>
      </c>
      <c r="E538" s="196">
        <f>SUM(E537)</f>
        <v>420</v>
      </c>
      <c r="F538" s="196">
        <f>SUM(F537)</f>
        <v>0</v>
      </c>
      <c r="G538" s="196">
        <f>SUM(G537)</f>
        <v>0</v>
      </c>
      <c r="H538" s="196">
        <f>SUM(H537)</f>
        <v>0</v>
      </c>
      <c r="I538" s="196">
        <f>SUM(I537)</f>
        <v>7371</v>
      </c>
      <c r="J538" s="204"/>
    </row>
    <row r="539" spans="1:10" ht="15" customHeight="1">
      <c r="A539" s="214" t="s">
        <v>10</v>
      </c>
      <c r="B539" s="214"/>
      <c r="C539" s="214"/>
      <c r="D539" s="214"/>
      <c r="E539" s="214"/>
      <c r="F539" s="214"/>
      <c r="G539" s="214"/>
      <c r="H539" s="214"/>
      <c r="I539" s="214"/>
      <c r="J539" s="214"/>
    </row>
    <row r="540" spans="1:10" ht="18.75" customHeight="1">
      <c r="A540" s="218" t="s">
        <v>11</v>
      </c>
      <c r="B540" s="218"/>
      <c r="C540" s="218"/>
      <c r="D540" s="218"/>
      <c r="E540" s="218"/>
      <c r="F540" s="218"/>
      <c r="G540" s="218"/>
      <c r="H540" s="218"/>
      <c r="I540" s="218"/>
      <c r="J540" s="218"/>
    </row>
    <row r="541" spans="1:10" ht="18.75" customHeight="1">
      <c r="A541" s="218" t="s">
        <v>427</v>
      </c>
      <c r="B541" s="218"/>
      <c r="C541" s="218"/>
      <c r="D541" s="218"/>
      <c r="E541" s="218"/>
      <c r="F541" s="218"/>
      <c r="G541" s="218"/>
      <c r="H541" s="218"/>
      <c r="I541" s="218"/>
      <c r="J541" s="218"/>
    </row>
    <row r="542" spans="1:10" ht="18.75" customHeight="1">
      <c r="A542" s="219" t="s">
        <v>429</v>
      </c>
      <c r="B542" s="219"/>
      <c r="C542" s="219"/>
      <c r="D542" s="219"/>
      <c r="E542" s="219"/>
      <c r="F542" s="219"/>
      <c r="G542" s="219"/>
      <c r="H542" s="219"/>
      <c r="I542" s="219"/>
      <c r="J542" s="219"/>
    </row>
    <row r="543" spans="1:10" ht="18.75" customHeight="1">
      <c r="A543" s="209" t="s">
        <v>8</v>
      </c>
      <c r="B543" s="45" t="s">
        <v>0</v>
      </c>
      <c r="C543" s="209" t="s">
        <v>1</v>
      </c>
      <c r="D543" s="209" t="s">
        <v>2</v>
      </c>
      <c r="E543" s="209" t="s">
        <v>3</v>
      </c>
      <c r="F543" s="209" t="s">
        <v>4</v>
      </c>
      <c r="G543" s="89" t="s">
        <v>110</v>
      </c>
      <c r="H543" s="208" t="s">
        <v>428</v>
      </c>
      <c r="I543" s="45" t="s">
        <v>5</v>
      </c>
      <c r="J543" s="210" t="s">
        <v>6</v>
      </c>
    </row>
    <row r="544" spans="1:10" ht="18.75" customHeight="1" thickBot="1">
      <c r="A544" s="4">
        <v>122</v>
      </c>
      <c r="B544" s="212" t="s">
        <v>430</v>
      </c>
      <c r="C544" s="28" t="s">
        <v>439</v>
      </c>
      <c r="D544" s="35">
        <v>1907</v>
      </c>
      <c r="E544" s="35"/>
      <c r="F544" s="32">
        <v>93</v>
      </c>
      <c r="G544" s="32"/>
      <c r="H544" s="32"/>
      <c r="I544" s="32">
        <f>D544-E544+F544+G544+H544</f>
        <v>2000</v>
      </c>
      <c r="J544" s="5"/>
    </row>
    <row r="545" spans="1:10" ht="18.75" thickBot="1">
      <c r="A545" s="4">
        <v>122</v>
      </c>
      <c r="B545" s="212" t="s">
        <v>431</v>
      </c>
      <c r="C545" s="28" t="s">
        <v>440</v>
      </c>
      <c r="D545" s="35">
        <v>1694</v>
      </c>
      <c r="E545" s="35"/>
      <c r="F545" s="32">
        <v>104</v>
      </c>
      <c r="G545" s="32"/>
      <c r="H545" s="32"/>
      <c r="I545" s="32">
        <f aca="true" t="shared" si="31" ref="I545:I551">D545-E545+F545+G545+H545</f>
        <v>1798</v>
      </c>
      <c r="J545" s="8"/>
    </row>
    <row r="546" spans="1:10" ht="36.75" thickBot="1">
      <c r="A546" s="4">
        <v>122</v>
      </c>
      <c r="B546" s="212" t="s">
        <v>432</v>
      </c>
      <c r="C546" s="28" t="s">
        <v>441</v>
      </c>
      <c r="D546" s="35">
        <v>1487</v>
      </c>
      <c r="E546" s="35"/>
      <c r="F546" s="32">
        <v>113</v>
      </c>
      <c r="G546" s="32"/>
      <c r="H546" s="32"/>
      <c r="I546" s="32">
        <f t="shared" si="31"/>
        <v>1600</v>
      </c>
      <c r="J546" s="8"/>
    </row>
    <row r="547" spans="1:10" ht="36.75" thickBot="1">
      <c r="A547" s="4">
        <v>122</v>
      </c>
      <c r="B547" s="212" t="s">
        <v>433</v>
      </c>
      <c r="C547" s="28" t="s">
        <v>438</v>
      </c>
      <c r="D547" s="35">
        <v>2264</v>
      </c>
      <c r="E547" s="35"/>
      <c r="F547" s="32">
        <v>86</v>
      </c>
      <c r="G547" s="32"/>
      <c r="H547" s="32"/>
      <c r="I547" s="32">
        <f t="shared" si="31"/>
        <v>2350</v>
      </c>
      <c r="J547" s="8"/>
    </row>
    <row r="548" spans="1:10" ht="36.75" thickBot="1">
      <c r="A548" s="4">
        <v>122</v>
      </c>
      <c r="B548" s="212" t="s">
        <v>434</v>
      </c>
      <c r="C548" s="28" t="s">
        <v>442</v>
      </c>
      <c r="D548" s="35">
        <v>2683</v>
      </c>
      <c r="E548" s="35"/>
      <c r="F548" s="32">
        <v>67</v>
      </c>
      <c r="G548" s="32"/>
      <c r="H548" s="32"/>
      <c r="I548" s="32">
        <f t="shared" si="31"/>
        <v>2750</v>
      </c>
      <c r="J548" s="8"/>
    </row>
    <row r="549" spans="1:10" ht="63.75" thickBot="1">
      <c r="A549" s="4">
        <v>122</v>
      </c>
      <c r="B549" s="212" t="s">
        <v>435</v>
      </c>
      <c r="C549" s="28" t="s">
        <v>443</v>
      </c>
      <c r="D549" s="35">
        <v>2739</v>
      </c>
      <c r="E549" s="35"/>
      <c r="F549" s="32">
        <v>61</v>
      </c>
      <c r="G549" s="32"/>
      <c r="H549" s="32"/>
      <c r="I549" s="32">
        <f t="shared" si="31"/>
        <v>2800</v>
      </c>
      <c r="J549" s="8"/>
    </row>
    <row r="550" spans="1:10" ht="48" thickBot="1">
      <c r="A550" s="4">
        <v>122</v>
      </c>
      <c r="B550" s="212" t="s">
        <v>436</v>
      </c>
      <c r="C550" s="28" t="s">
        <v>444</v>
      </c>
      <c r="D550" s="35">
        <v>4295</v>
      </c>
      <c r="E550" s="35">
        <v>95</v>
      </c>
      <c r="F550" s="32"/>
      <c r="G550" s="32"/>
      <c r="H550" s="32"/>
      <c r="I550" s="32">
        <v>4200</v>
      </c>
      <c r="J550" s="8"/>
    </row>
    <row r="551" spans="1:10" ht="63.75" thickBot="1">
      <c r="A551" s="4">
        <v>122</v>
      </c>
      <c r="B551" s="212" t="s">
        <v>437</v>
      </c>
      <c r="C551" s="28" t="s">
        <v>445</v>
      </c>
      <c r="D551" s="35">
        <v>5198</v>
      </c>
      <c r="E551" s="35">
        <v>198</v>
      </c>
      <c r="F551" s="32"/>
      <c r="G551" s="32"/>
      <c r="H551" s="32"/>
      <c r="I551" s="32">
        <f t="shared" si="31"/>
        <v>5000</v>
      </c>
      <c r="J551" s="8"/>
    </row>
    <row r="552" spans="1:10" ht="18.75" customHeight="1" thickTop="1">
      <c r="A552" s="116"/>
      <c r="B552" s="122"/>
      <c r="C552" s="211" t="s">
        <v>7</v>
      </c>
      <c r="D552" s="131">
        <f>SUM(D544:D551)</f>
        <v>22267</v>
      </c>
      <c r="E552" s="131">
        <f>SUM(E544:E551)</f>
        <v>293</v>
      </c>
      <c r="F552" s="131">
        <f>SUM(F544:F551)</f>
        <v>524</v>
      </c>
      <c r="G552" s="131">
        <f>SUM(G544:G551)</f>
        <v>0</v>
      </c>
      <c r="H552" s="131">
        <f>SUM(H544:H551)</f>
        <v>0</v>
      </c>
      <c r="I552" s="131">
        <f>SUM(I544:I551)</f>
        <v>22498</v>
      </c>
      <c r="J552" s="124"/>
    </row>
    <row r="553" spans="1:9" ht="18.75" customHeight="1">
      <c r="A553" s="23"/>
      <c r="B553" s="24"/>
      <c r="C553" s="25"/>
      <c r="D553" s="25"/>
      <c r="E553" s="25"/>
      <c r="F553" s="25"/>
      <c r="G553" s="25"/>
      <c r="H553" s="25"/>
      <c r="I553" s="26"/>
    </row>
    <row r="554" spans="1:10" ht="18.75" customHeight="1">
      <c r="A554" s="218" t="s">
        <v>10</v>
      </c>
      <c r="B554" s="218"/>
      <c r="C554" s="218"/>
      <c r="D554" s="218"/>
      <c r="E554" s="218"/>
      <c r="F554" s="218"/>
      <c r="G554" s="218"/>
      <c r="H554" s="218"/>
      <c r="I554" s="218"/>
      <c r="J554" s="218"/>
    </row>
    <row r="555" spans="1:10" ht="18.75" customHeight="1">
      <c r="A555" s="218" t="s">
        <v>11</v>
      </c>
      <c r="B555" s="218"/>
      <c r="C555" s="218"/>
      <c r="D555" s="218"/>
      <c r="E555" s="218"/>
      <c r="F555" s="218"/>
      <c r="G555" s="218"/>
      <c r="H555" s="218"/>
      <c r="I555" s="218"/>
      <c r="J555" s="218"/>
    </row>
    <row r="556" spans="1:10" ht="18.75" customHeight="1">
      <c r="A556" s="218" t="s">
        <v>427</v>
      </c>
      <c r="B556" s="218"/>
      <c r="C556" s="218"/>
      <c r="D556" s="218"/>
      <c r="E556" s="218"/>
      <c r="F556" s="218"/>
      <c r="G556" s="218"/>
      <c r="H556" s="218"/>
      <c r="I556" s="218"/>
      <c r="J556" s="218"/>
    </row>
    <row r="557" spans="1:10" ht="18.75" customHeight="1">
      <c r="A557" s="219" t="s">
        <v>429</v>
      </c>
      <c r="B557" s="219"/>
      <c r="C557" s="219"/>
      <c r="D557" s="219"/>
      <c r="E557" s="219"/>
      <c r="F557" s="219"/>
      <c r="G557" s="219"/>
      <c r="H557" s="219"/>
      <c r="I557" s="219"/>
      <c r="J557" s="219"/>
    </row>
    <row r="558" spans="1:10" ht="18.75" customHeight="1">
      <c r="A558" s="209" t="s">
        <v>8</v>
      </c>
      <c r="B558" s="45" t="s">
        <v>0</v>
      </c>
      <c r="C558" s="209" t="s">
        <v>1</v>
      </c>
      <c r="D558" s="209" t="s">
        <v>2</v>
      </c>
      <c r="E558" s="209" t="s">
        <v>3</v>
      </c>
      <c r="F558" s="209" t="s">
        <v>4</v>
      </c>
      <c r="G558" s="89" t="s">
        <v>110</v>
      </c>
      <c r="H558" s="208" t="s">
        <v>428</v>
      </c>
      <c r="I558" s="45" t="s">
        <v>5</v>
      </c>
      <c r="J558" s="210" t="s">
        <v>6</v>
      </c>
    </row>
    <row r="559" spans="1:10" ht="48" thickBot="1">
      <c r="A559" s="4">
        <v>122</v>
      </c>
      <c r="B559" s="212" t="s">
        <v>430</v>
      </c>
      <c r="C559" s="28" t="s">
        <v>439</v>
      </c>
      <c r="D559" s="35">
        <v>1907</v>
      </c>
      <c r="E559" s="35"/>
      <c r="F559" s="32">
        <v>93</v>
      </c>
      <c r="G559" s="32"/>
      <c r="H559" s="32"/>
      <c r="I559" s="32">
        <f>D559-E559+F559+G559+H559</f>
        <v>2000</v>
      </c>
      <c r="J559" s="5"/>
    </row>
    <row r="560" spans="1:10" ht="18.75" thickBot="1">
      <c r="A560" s="4">
        <v>122</v>
      </c>
      <c r="B560" s="212" t="s">
        <v>431</v>
      </c>
      <c r="C560" s="28" t="s">
        <v>440</v>
      </c>
      <c r="D560" s="35">
        <v>1694</v>
      </c>
      <c r="E560" s="35"/>
      <c r="F560" s="32">
        <v>104</v>
      </c>
      <c r="G560" s="32"/>
      <c r="H560" s="32"/>
      <c r="I560" s="32">
        <f aca="true" t="shared" si="32" ref="I560:I566">D560-E560+F560+G560+H560</f>
        <v>1798</v>
      </c>
      <c r="J560" s="8"/>
    </row>
    <row r="561" spans="1:10" ht="36.75" thickBot="1">
      <c r="A561" s="4">
        <v>122</v>
      </c>
      <c r="B561" s="212" t="s">
        <v>432</v>
      </c>
      <c r="C561" s="28" t="s">
        <v>441</v>
      </c>
      <c r="D561" s="35">
        <v>1487</v>
      </c>
      <c r="E561" s="35"/>
      <c r="F561" s="32">
        <v>113</v>
      </c>
      <c r="G561" s="32"/>
      <c r="H561" s="32"/>
      <c r="I561" s="32">
        <f t="shared" si="32"/>
        <v>1600</v>
      </c>
      <c r="J561" s="8"/>
    </row>
    <row r="562" spans="1:10" ht="36.75" thickBot="1">
      <c r="A562" s="4">
        <v>122</v>
      </c>
      <c r="B562" s="212" t="s">
        <v>433</v>
      </c>
      <c r="C562" s="28" t="s">
        <v>438</v>
      </c>
      <c r="D562" s="35">
        <v>2264</v>
      </c>
      <c r="E562" s="35"/>
      <c r="F562" s="32">
        <v>86</v>
      </c>
      <c r="G562" s="32"/>
      <c r="H562" s="32"/>
      <c r="I562" s="32">
        <f t="shared" si="32"/>
        <v>2350</v>
      </c>
      <c r="J562" s="8"/>
    </row>
    <row r="563" spans="1:10" ht="36.75" thickBot="1">
      <c r="A563" s="4">
        <v>122</v>
      </c>
      <c r="B563" s="212" t="s">
        <v>434</v>
      </c>
      <c r="C563" s="28" t="s">
        <v>442</v>
      </c>
      <c r="D563" s="35">
        <v>2683</v>
      </c>
      <c r="E563" s="35"/>
      <c r="F563" s="32">
        <v>67</v>
      </c>
      <c r="G563" s="32"/>
      <c r="H563" s="32"/>
      <c r="I563" s="32">
        <f t="shared" si="32"/>
        <v>2750</v>
      </c>
      <c r="J563" s="8"/>
    </row>
    <row r="564" spans="1:10" ht="63.75" thickBot="1">
      <c r="A564" s="4">
        <v>122</v>
      </c>
      <c r="B564" s="212" t="s">
        <v>435</v>
      </c>
      <c r="C564" s="28" t="s">
        <v>443</v>
      </c>
      <c r="D564" s="35">
        <v>2739</v>
      </c>
      <c r="E564" s="35"/>
      <c r="F564" s="32">
        <v>61</v>
      </c>
      <c r="G564" s="32"/>
      <c r="H564" s="32"/>
      <c r="I564" s="32">
        <f t="shared" si="32"/>
        <v>2800</v>
      </c>
      <c r="J564" s="8"/>
    </row>
    <row r="565" spans="1:10" ht="48" thickBot="1">
      <c r="A565" s="4">
        <v>122</v>
      </c>
      <c r="B565" s="212" t="s">
        <v>436</v>
      </c>
      <c r="C565" s="28" t="s">
        <v>444</v>
      </c>
      <c r="D565" s="35">
        <v>4295</v>
      </c>
      <c r="E565" s="35">
        <v>95</v>
      </c>
      <c r="F565" s="32"/>
      <c r="G565" s="32"/>
      <c r="H565" s="32"/>
      <c r="I565" s="32">
        <v>4200</v>
      </c>
      <c r="J565" s="8"/>
    </row>
    <row r="566" spans="1:10" ht="63.75" thickBot="1">
      <c r="A566" s="4">
        <v>122</v>
      </c>
      <c r="B566" s="212" t="s">
        <v>437</v>
      </c>
      <c r="C566" s="28" t="s">
        <v>445</v>
      </c>
      <c r="D566" s="35">
        <v>5198</v>
      </c>
      <c r="E566" s="35">
        <v>198</v>
      </c>
      <c r="F566" s="32"/>
      <c r="G566" s="32"/>
      <c r="H566" s="32"/>
      <c r="I566" s="32">
        <f t="shared" si="32"/>
        <v>5000</v>
      </c>
      <c r="J566" s="8"/>
    </row>
    <row r="567" spans="1:10" ht="12.75" customHeight="1" thickTop="1">
      <c r="A567" s="116"/>
      <c r="B567" s="122"/>
      <c r="C567" s="211" t="s">
        <v>7</v>
      </c>
      <c r="D567" s="131">
        <f>SUM(D559:D566)</f>
        <v>22267</v>
      </c>
      <c r="E567" s="131">
        <f>SUM(E559:E566)</f>
        <v>293</v>
      </c>
      <c r="F567" s="131">
        <f>SUM(F559:F566)</f>
        <v>524</v>
      </c>
      <c r="G567" s="131">
        <f>SUM(G559:G566)</f>
        <v>0</v>
      </c>
      <c r="H567" s="131">
        <f>SUM(H559:H566)</f>
        <v>0</v>
      </c>
      <c r="I567" s="131">
        <f>SUM(I559:I566)</f>
        <v>22498</v>
      </c>
      <c r="J567" s="124"/>
    </row>
  </sheetData>
  <sheetProtection/>
  <mergeCells count="153">
    <mergeCell ref="A540:J540"/>
    <mergeCell ref="A541:J541"/>
    <mergeCell ref="A542:J542"/>
    <mergeCell ref="A554:J554"/>
    <mergeCell ref="A555:J555"/>
    <mergeCell ref="A556:J556"/>
    <mergeCell ref="A557:J557"/>
    <mergeCell ref="A418:J418"/>
    <mergeCell ref="A419:J419"/>
    <mergeCell ref="A428:J428"/>
    <mergeCell ref="A429:J429"/>
    <mergeCell ref="A430:J430"/>
    <mergeCell ref="A431:J431"/>
    <mergeCell ref="A475:J475"/>
    <mergeCell ref="A476:J476"/>
    <mergeCell ref="A477:J477"/>
    <mergeCell ref="A478:J478"/>
    <mergeCell ref="A525:J525"/>
    <mergeCell ref="A526:J526"/>
    <mergeCell ref="A527:J527"/>
    <mergeCell ref="A528:J528"/>
    <mergeCell ref="A514:J514"/>
    <mergeCell ref="A539:J539"/>
    <mergeCell ref="A532:J532"/>
    <mergeCell ref="A533:J533"/>
    <mergeCell ref="A534:J534"/>
    <mergeCell ref="A327:J327"/>
    <mergeCell ref="A328:J328"/>
    <mergeCell ref="A230:J230"/>
    <mergeCell ref="A231:J231"/>
    <mergeCell ref="A248:J248"/>
    <mergeCell ref="A249:J249"/>
    <mergeCell ref="A250:J250"/>
    <mergeCell ref="A251:J251"/>
    <mergeCell ref="A280:J280"/>
    <mergeCell ref="A289:J289"/>
    <mergeCell ref="A303:J303"/>
    <mergeCell ref="A149:J149"/>
    <mergeCell ref="A150:J150"/>
    <mergeCell ref="A151:J151"/>
    <mergeCell ref="A161:J161"/>
    <mergeCell ref="A162:J162"/>
    <mergeCell ref="A163:J163"/>
    <mergeCell ref="A164:J164"/>
    <mergeCell ref="A179:J179"/>
    <mergeCell ref="A180:J180"/>
    <mergeCell ref="A171:J171"/>
    <mergeCell ref="A172:J172"/>
    <mergeCell ref="A173:J173"/>
    <mergeCell ref="A174:J174"/>
    <mergeCell ref="A124:J124"/>
    <mergeCell ref="A125:J125"/>
    <mergeCell ref="A126:J126"/>
    <mergeCell ref="A127:J127"/>
    <mergeCell ref="A136:J136"/>
    <mergeCell ref="A137:J137"/>
    <mergeCell ref="A138:J138"/>
    <mergeCell ref="A139:J139"/>
    <mergeCell ref="A148:J148"/>
    <mergeCell ref="A96:J96"/>
    <mergeCell ref="A103:J103"/>
    <mergeCell ref="A104:J104"/>
    <mergeCell ref="A105:J105"/>
    <mergeCell ref="A106:J106"/>
    <mergeCell ref="A115:J115"/>
    <mergeCell ref="A116:J116"/>
    <mergeCell ref="A117:J117"/>
    <mergeCell ref="A118:J118"/>
    <mergeCell ref="A43:J43"/>
    <mergeCell ref="A50:J50"/>
    <mergeCell ref="A58:J58"/>
    <mergeCell ref="A59:J59"/>
    <mergeCell ref="A60:J60"/>
    <mergeCell ref="A61:J61"/>
    <mergeCell ref="A80:J80"/>
    <mergeCell ref="A81:J81"/>
    <mergeCell ref="A82:J82"/>
    <mergeCell ref="A73:J73"/>
    <mergeCell ref="A74:J74"/>
    <mergeCell ref="A75:J75"/>
    <mergeCell ref="A76:J76"/>
    <mergeCell ref="A1:J1"/>
    <mergeCell ref="A2:J2"/>
    <mergeCell ref="A3:J3"/>
    <mergeCell ref="A4:J4"/>
    <mergeCell ref="A16:J16"/>
    <mergeCell ref="A17:J17"/>
    <mergeCell ref="A18:J18"/>
    <mergeCell ref="A19:J19"/>
    <mergeCell ref="A95:J95"/>
    <mergeCell ref="A83:J83"/>
    <mergeCell ref="A93:J93"/>
    <mergeCell ref="A94:J94"/>
    <mergeCell ref="A68:J68"/>
    <mergeCell ref="A37:J37"/>
    <mergeCell ref="A38:J38"/>
    <mergeCell ref="A39:J39"/>
    <mergeCell ref="A40:J40"/>
    <mergeCell ref="A26:J26"/>
    <mergeCell ref="A27:J27"/>
    <mergeCell ref="A28:J28"/>
    <mergeCell ref="A29:J29"/>
    <mergeCell ref="A65:J65"/>
    <mergeCell ref="A66:J66"/>
    <mergeCell ref="A67:J67"/>
    <mergeCell ref="A190:J190"/>
    <mergeCell ref="A219:J219"/>
    <mergeCell ref="A220:J220"/>
    <mergeCell ref="A221:J221"/>
    <mergeCell ref="A222:J222"/>
    <mergeCell ref="A181:J181"/>
    <mergeCell ref="A182:J182"/>
    <mergeCell ref="A318:J318"/>
    <mergeCell ref="A319:J319"/>
    <mergeCell ref="A261:J261"/>
    <mergeCell ref="A262:J262"/>
    <mergeCell ref="A263:J263"/>
    <mergeCell ref="A187:J187"/>
    <mergeCell ref="A188:J188"/>
    <mergeCell ref="A189:J189"/>
    <mergeCell ref="A198:J198"/>
    <mergeCell ref="A264:J264"/>
    <mergeCell ref="A270:J270"/>
    <mergeCell ref="A271:J271"/>
    <mergeCell ref="A272:J272"/>
    <mergeCell ref="A273:J273"/>
    <mergeCell ref="A209:J209"/>
    <mergeCell ref="A228:J228"/>
    <mergeCell ref="A229:J229"/>
    <mergeCell ref="A535:J535"/>
    <mergeCell ref="A210:J210"/>
    <mergeCell ref="A211:J211"/>
    <mergeCell ref="A212:J212"/>
    <mergeCell ref="A417:J417"/>
    <mergeCell ref="A444:J444"/>
    <mergeCell ref="A445:J445"/>
    <mergeCell ref="A446:J446"/>
    <mergeCell ref="A447:J447"/>
    <mergeCell ref="A467:J467"/>
    <mergeCell ref="A403:J403"/>
    <mergeCell ref="A404:J404"/>
    <mergeCell ref="A321:J321"/>
    <mergeCell ref="A416:J416"/>
    <mergeCell ref="A337:J337"/>
    <mergeCell ref="A342:J342"/>
    <mergeCell ref="A353:J353"/>
    <mergeCell ref="A359:J359"/>
    <mergeCell ref="A379:J379"/>
    <mergeCell ref="A395:J395"/>
    <mergeCell ref="A320:J320"/>
    <mergeCell ref="A401:J401"/>
    <mergeCell ref="A402:J402"/>
    <mergeCell ref="A326:J326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1r&amp;"Arial,Negrita"&amp;K7030A0a&amp;"Arial,Normal"&amp;K000000 Quincena de&amp;"Arial,Negrita"&amp;K7030A0 Marzo&amp;"Arial,Normal"&amp;K000000 de &amp;"Arial,Negrita"&amp;K7030A02016&amp;"Arial,Normal"&amp;K000000.</oddFooter>
  </headerFooter>
  <rowBreaks count="58" manualBreakCount="58">
    <brk id="15" max="255" man="1"/>
    <brk id="25" max="255" man="1"/>
    <brk id="36" max="255" man="1"/>
    <brk id="57" max="255" man="1"/>
    <brk id="64" max="255" man="1"/>
    <brk id="36" max="255" man="1"/>
    <brk id="57" max="255" man="1"/>
    <brk id="72" max="255" man="1"/>
    <brk id="79" max="255" man="1"/>
    <brk id="92" max="255" man="1"/>
    <brk id="102" max="255" man="1"/>
    <brk id="114" max="255" man="1"/>
    <brk id="123" max="255" man="1"/>
    <brk id="135" max="255" man="1"/>
    <brk id="147" max="255" man="1"/>
    <brk id="160" max="255" man="1"/>
    <brk id="170" max="255" man="1"/>
    <brk id="178" max="255" man="1"/>
    <brk id="186" max="255" man="1"/>
    <brk id="208" max="255" man="1"/>
    <brk id="218" max="255" man="1"/>
    <brk id="227" max="255" man="1"/>
    <brk id="247" max="255" man="1"/>
    <brk id="260" max="255" man="1"/>
    <brk id="269" max="255" man="1"/>
    <brk id="279" max="255" man="1"/>
    <brk id="288" max="255" man="1"/>
    <brk id="302" max="255" man="1"/>
    <brk id="317" max="255" man="1"/>
    <brk id="186" max="255" man="1"/>
    <brk id="208" max="255" man="1"/>
    <brk id="218" max="255" man="1"/>
    <brk id="227" max="255" man="1"/>
    <brk id="247" max="255" man="1"/>
    <brk id="260" max="255" man="1"/>
    <brk id="269" max="255" man="1"/>
    <brk id="279" max="255" man="1"/>
    <brk id="288" max="255" man="1"/>
    <brk id="302" max="255" man="1"/>
    <brk id="325" max="255" man="1"/>
    <brk id="336" max="255" man="1"/>
    <brk id="341" max="255" man="1"/>
    <brk id="352" max="255" man="1"/>
    <brk id="358" max="255" man="1"/>
    <brk id="378" max="255" man="1"/>
    <brk id="394" max="255" man="1"/>
    <brk id="400" max="255" man="1"/>
    <brk id="170" max="255" man="1"/>
    <brk id="415" max="255" man="1"/>
    <brk id="427" max="255" man="1"/>
    <brk id="443" max="255" man="1"/>
    <brk id="466" max="255" man="1"/>
    <brk id="474" max="255" man="1"/>
    <brk id="513" max="255" man="1"/>
    <brk id="524" max="255" man="1"/>
    <brk id="531" max="255" man="1"/>
    <brk id="538" max="255" man="1"/>
    <brk id="5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2016-03-16T15:04:38Z</cp:lastPrinted>
  <dcterms:created xsi:type="dcterms:W3CDTF">2010-04-29T16:52:07Z</dcterms:created>
  <dcterms:modified xsi:type="dcterms:W3CDTF">2016-07-18T19:12:40Z</dcterms:modified>
  <cp:category/>
  <cp:version/>
  <cp:contentType/>
  <cp:contentStatus/>
</cp:coreProperties>
</file>