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dmvo todo\posicion financiera- estado de resultados y impreso polizas compaq\i) remuneraciones mensuales\2014\"/>
    </mc:Choice>
  </mc:AlternateContent>
  <xr:revisionPtr revIDLastSave="0" documentId="10_ncr:8100000_{2DF7B2A2-3D3D-4819-A970-FA74427546B8}" xr6:coauthVersionLast="33" xr6:coauthVersionMax="33" xr10:uidLastSave="{00000000-0000-0000-0000-000000000000}"/>
  <bookViews>
    <workbookView xWindow="0" yWindow="0" windowWidth="15345" windowHeight="4470" xr2:uid="{00000000-000D-0000-FFFF-FFFF00000000}"/>
  </bookViews>
  <sheets>
    <sheet name="REMUNERACION MENSUAL 2014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D56" i="2" l="1"/>
  <c r="D55" i="2"/>
  <c r="D54" i="2"/>
  <c r="D43" i="2"/>
  <c r="D44" i="2"/>
  <c r="D20" i="2"/>
  <c r="D19" i="2"/>
  <c r="D18" i="2"/>
  <c r="D17" i="2"/>
  <c r="D16" i="2"/>
  <c r="D15" i="2"/>
  <c r="D14" i="2"/>
  <c r="D13" i="2"/>
  <c r="D12" i="2"/>
  <c r="F11" i="2"/>
  <c r="D11" i="2"/>
  <c r="G10" i="2"/>
  <c r="F10" i="2"/>
  <c r="D10" i="2"/>
  <c r="D9" i="2"/>
  <c r="D8" i="2"/>
  <c r="E57" i="2"/>
  <c r="G56" i="2"/>
  <c r="D32" i="2" l="1"/>
  <c r="D31" i="2"/>
  <c r="F54" i="2"/>
  <c r="F57" i="2" s="1"/>
  <c r="F16" i="2"/>
  <c r="F15" i="2"/>
  <c r="F14" i="2"/>
  <c r="F12" i="2"/>
  <c r="D57" i="2" l="1"/>
  <c r="G32" i="2"/>
  <c r="G18" i="2"/>
  <c r="F45" i="2" l="1"/>
  <c r="E45" i="2"/>
  <c r="D45" i="2"/>
  <c r="F33" i="2"/>
  <c r="E33" i="2"/>
  <c r="D33" i="2"/>
  <c r="G31" i="2" l="1"/>
  <c r="G33" i="2" s="1"/>
  <c r="G14" i="2"/>
  <c r="G9" i="2" l="1"/>
  <c r="G15" i="2"/>
  <c r="G54" i="2" l="1"/>
  <c r="G55" i="2"/>
  <c r="G19" i="2"/>
  <c r="G57" i="2" l="1"/>
  <c r="G12" i="2" l="1"/>
  <c r="G8" i="2" l="1"/>
  <c r="G20" i="2" l="1"/>
  <c r="G44" i="2" l="1"/>
  <c r="G13" i="2" l="1"/>
  <c r="G11" i="2"/>
  <c r="G17" i="2"/>
  <c r="G43" i="2" l="1"/>
  <c r="G45" i="2" s="1"/>
  <c r="G16" i="2"/>
  <c r="D21" i="2"/>
  <c r="E21" i="2"/>
  <c r="G21" i="2"/>
  <c r="F21" i="2"/>
</calcChain>
</file>

<file path=xl/sharedStrings.xml><?xml version="1.0" encoding="utf-8"?>
<sst xmlns="http://schemas.openxmlformats.org/spreadsheetml/2006/main" count="67" uniqueCount="52">
  <si>
    <t>NOMBRE EMPLEADO</t>
  </si>
  <si>
    <t>PUESTO</t>
  </si>
  <si>
    <t>SUELDO</t>
  </si>
  <si>
    <t>ISR</t>
  </si>
  <si>
    <t>SUBSIDIO</t>
  </si>
  <si>
    <t>SUELDO NETO</t>
  </si>
  <si>
    <t>C</t>
  </si>
  <si>
    <t>B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</si>
  <si>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</si>
  <si>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</si>
  <si>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</si>
  <si>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</si>
  <si>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</si>
  <si>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</si>
  <si>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</si>
  <si>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</si>
  <si>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</si>
  <si>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</si>
  <si>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</si>
  <si>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</si>
  <si>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</si>
  <si>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</si>
  <si>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PROMOTORA DIF</t>
  </si>
  <si>
    <t>CDC SANTA RITA</t>
  </si>
  <si>
    <t>INTENDENTE</t>
  </si>
  <si>
    <t>ABOGADO</t>
  </si>
  <si>
    <t>COCINERA CDC LA RIVERA</t>
  </si>
  <si>
    <t>REMUNERACION MENSUAL POR PUESTO DE DIF CORRESPONDIENTE A:</t>
  </si>
  <si>
    <t>GUADALUPE YUSELL NAVARRO RICO</t>
  </si>
  <si>
    <t xml:space="preserve">JUANA CLAUDIA LARA MADRIGAL </t>
  </si>
  <si>
    <t xml:space="preserve">MARIA LUISA GARCIA DIAZ </t>
  </si>
  <si>
    <t xml:space="preserve">CATALINA CARDENAS HERNANDEZ </t>
  </si>
  <si>
    <t xml:space="preserve">JUANA FLORES GARCIA </t>
  </si>
  <si>
    <t xml:space="preserve">ADAN TREJO LOPEZ </t>
  </si>
  <si>
    <t xml:space="preserve">MA. LUZ BAUTISTA ORTEGA </t>
  </si>
  <si>
    <t xml:space="preserve">LILIANA ESPAÑA BLANCO </t>
  </si>
  <si>
    <t xml:space="preserve">GLORIA ALMA ANGELICA ALCALA ALVAREZ </t>
  </si>
  <si>
    <t>SOFIA MENDEZ HUERTA</t>
  </si>
  <si>
    <t xml:space="preserve">JOSE MANUEL VILLALPANDO RIZO </t>
  </si>
  <si>
    <t xml:space="preserve">LORENA SEGOVIANO PADILLA </t>
  </si>
  <si>
    <t xml:space="preserve">FRANCIS ELIZABETH FUENTES CARDENAS </t>
  </si>
  <si>
    <t xml:space="preserve">OFELIA BARRERA GARCIA </t>
  </si>
  <si>
    <t xml:space="preserve">JUAN RAMON CASILLAS SOLORIO </t>
  </si>
  <si>
    <t>TRABAJO SOCIAL</t>
  </si>
  <si>
    <t>VERONICA RODRIGUEZ MORALES</t>
  </si>
  <si>
    <t xml:space="preserve">LORENA MARTINEZ PEREZ </t>
  </si>
  <si>
    <t>COCINERA CDC</t>
  </si>
  <si>
    <t xml:space="preserve">MA. DE JESUS RODRIGUEZ VALADES </t>
  </si>
  <si>
    <t>U.A.V.I. (UNIDAD DE ATENCION ALA VIOLENCIA INTRAFAMILIAR)</t>
  </si>
  <si>
    <t xml:space="preserve">LUCIA MENDEZ HARO </t>
  </si>
  <si>
    <t>PSICOLOGA</t>
  </si>
  <si>
    <t>IMELDA GARCIA OROPEZA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</si>
</sst>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4" fontId="2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topLeftCell="B1" workbookViewId="0">
      <selection activeCell="E56" sqref="E56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1" customWidth="1"/>
    <col min="4" max="4" width="9.85546875" style="21" customWidth="1"/>
    <col min="5" max="5" width="8.5703125" style="14" customWidth="1"/>
    <col min="6" max="6" width="8.42578125" style="14" customWidth="1"/>
    <col min="7" max="7" width="13.28515625" style="14" customWidth="1"/>
    <col min="8" max="8" width="11.42578125" style="21"/>
    <col min="9" max="16384" width="11.42578125" style="14"/>
  </cols>
  <sheetData>
    <row r="1" spans="1:8" ht="15" x14ac:dyDescent="0.25">
      <c r="B1" s="21"/>
      <c r="H1"/>
    </row>
    <row r="2" spans="1:8" ht="15" x14ac:dyDescent="0.25">
      <c r="B2" s="21"/>
      <c r="C2" s="28" t="s">
        <v>8</v>
      </c>
      <c r="H2"/>
    </row>
    <row r="3" spans="1:8" ht="15" x14ac:dyDescent="0.25">
      <c r="B3" s="21"/>
      <c r="C3" s="28" t="s">
        <v>27</v>
      </c>
      <c r="H3"/>
    </row>
    <row r="4" spans="1:8" ht="15" x14ac:dyDescent="0.25">
      <c r="B4" s="21"/>
      <c r="C4" s="28">
        <v>2014</v>
      </c>
      <c r="H4"/>
    </row>
    <row r="5" spans="1:8" ht="15" x14ac:dyDescent="0.25">
      <c r="B5" s="21"/>
      <c r="C5" s="28"/>
      <c r="H5"/>
    </row>
    <row r="6" spans="1:8" ht="15" x14ac:dyDescent="0.25">
      <c r="B6" s="21"/>
      <c r="H6"/>
    </row>
    <row r="7" spans="1:8" ht="15" x14ac:dyDescent="0.25">
      <c r="B7" s="21" t="s">
        <v>0</v>
      </c>
      <c r="C7" s="21" t="s">
        <v>1</v>
      </c>
      <c r="D7" s="21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6</v>
      </c>
      <c r="B8" s="21" t="s">
        <v>28</v>
      </c>
      <c r="C8" s="29" t="s">
        <v>9</v>
      </c>
      <c r="D8" s="22">
        <f>4410+4410</f>
        <v>8820</v>
      </c>
      <c r="F8" s="14">
        <v>0</v>
      </c>
      <c r="G8" s="16">
        <f>D8-E8+F8</f>
        <v>8820</v>
      </c>
      <c r="H8" s="22"/>
    </row>
    <row r="9" spans="1:8" x14ac:dyDescent="0.2">
      <c r="A9" s="14" t="s">
        <v>7</v>
      </c>
      <c r="B9" s="21" t="s">
        <v>29</v>
      </c>
      <c r="C9" s="29" t="s">
        <v>10</v>
      </c>
      <c r="D9" s="22">
        <f>3890+3890</f>
        <v>7780</v>
      </c>
      <c r="F9" s="14">
        <v>0</v>
      </c>
      <c r="G9" s="16">
        <f>D9-E9+F9</f>
        <v>7780</v>
      </c>
      <c r="H9" s="22"/>
    </row>
    <row r="10" spans="1:8" x14ac:dyDescent="0.2">
      <c r="B10" s="21" t="s">
        <v>30</v>
      </c>
      <c r="C10" s="29" t="s">
        <v>11</v>
      </c>
      <c r="D10" s="22">
        <f>1968+1968</f>
        <v>3936</v>
      </c>
      <c r="F10" s="14">
        <f>146+146</f>
        <v>292</v>
      </c>
      <c r="G10" s="16">
        <f>D10-E10+F10</f>
        <v>4228</v>
      </c>
      <c r="H10" s="22"/>
    </row>
    <row r="11" spans="1:8" x14ac:dyDescent="0.2">
      <c r="B11" s="21" t="s">
        <v>31</v>
      </c>
      <c r="C11" s="29" t="s">
        <v>12</v>
      </c>
      <c r="D11" s="22">
        <f>2077.5+2077.5</f>
        <v>4155</v>
      </c>
      <c r="F11" s="14">
        <f>139+139</f>
        <v>278</v>
      </c>
      <c r="G11" s="16">
        <f t="shared" ref="G10:G17" si="0">D11-E11+F11</f>
        <v>4433</v>
      </c>
      <c r="H11" s="22"/>
    </row>
    <row r="12" spans="1:8" x14ac:dyDescent="0.2">
      <c r="A12" s="14" t="s">
        <v>7</v>
      </c>
      <c r="B12" s="21" t="s">
        <v>32</v>
      </c>
      <c r="C12" s="29" t="s">
        <v>13</v>
      </c>
      <c r="D12" s="22">
        <f>1968+1968</f>
        <v>3936</v>
      </c>
      <c r="F12" s="14">
        <f>152+152</f>
        <v>304</v>
      </c>
      <c r="G12" s="16">
        <f>D12-E12+F12</f>
        <v>4240</v>
      </c>
      <c r="H12" s="22"/>
    </row>
    <row r="13" spans="1:8" x14ac:dyDescent="0.2">
      <c r="B13" s="21" t="s">
        <v>33</v>
      </c>
      <c r="C13" s="21" t="s">
        <v>14</v>
      </c>
      <c r="D13" s="22">
        <f>2547+2547</f>
        <v>5094</v>
      </c>
      <c r="F13" s="14">
        <v>0</v>
      </c>
      <c r="G13" s="16">
        <f t="shared" si="0"/>
        <v>5094</v>
      </c>
      <c r="H13" s="22"/>
    </row>
    <row r="14" spans="1:8" x14ac:dyDescent="0.2">
      <c r="A14" s="14" t="s">
        <v>7</v>
      </c>
      <c r="B14" s="21" t="s">
        <v>34</v>
      </c>
      <c r="C14" s="29" t="s">
        <v>15</v>
      </c>
      <c r="D14" s="22">
        <f>2226+2226</f>
        <v>4452</v>
      </c>
      <c r="F14" s="14">
        <f>133+133</f>
        <v>266</v>
      </c>
      <c r="G14" s="16">
        <f>D14-E14+F14</f>
        <v>4718</v>
      </c>
      <c r="H14" s="22"/>
    </row>
    <row r="15" spans="1:8" x14ac:dyDescent="0.2">
      <c r="A15" s="14" t="s">
        <v>7</v>
      </c>
      <c r="B15" s="21" t="s">
        <v>35</v>
      </c>
      <c r="C15" s="29" t="s">
        <v>16</v>
      </c>
      <c r="D15" s="22">
        <f>1968+1968</f>
        <v>3936</v>
      </c>
      <c r="F15" s="14">
        <f>146+146</f>
        <v>292</v>
      </c>
      <c r="G15" s="16">
        <f>D15-E15+F15</f>
        <v>4228</v>
      </c>
      <c r="H15" s="22"/>
    </row>
    <row r="16" spans="1:8" x14ac:dyDescent="0.2">
      <c r="A16" s="14" t="s">
        <v>7</v>
      </c>
      <c r="B16" s="21" t="s">
        <v>36</v>
      </c>
      <c r="C16" s="29" t="s">
        <v>15</v>
      </c>
      <c r="D16" s="22">
        <f>2226+2226</f>
        <v>4452</v>
      </c>
      <c r="F16" s="14">
        <f>133+133</f>
        <v>266</v>
      </c>
      <c r="G16" s="16">
        <f t="shared" si="0"/>
        <v>4718</v>
      </c>
      <c r="H16" s="22"/>
    </row>
    <row r="17" spans="1:8" x14ac:dyDescent="0.2">
      <c r="A17" s="14" t="s">
        <v>7</v>
      </c>
      <c r="B17" s="21" t="s">
        <v>37</v>
      </c>
      <c r="C17" s="29" t="s">
        <v>17</v>
      </c>
      <c r="D17" s="22">
        <f>3307.5+3307.5</f>
        <v>6615</v>
      </c>
      <c r="F17" s="14">
        <v>0</v>
      </c>
      <c r="G17" s="16">
        <f t="shared" si="0"/>
        <v>6615</v>
      </c>
      <c r="H17" s="22"/>
    </row>
    <row r="18" spans="1:8" x14ac:dyDescent="0.2">
      <c r="B18" s="21" t="s">
        <v>38</v>
      </c>
      <c r="C18" s="29" t="s">
        <v>19</v>
      </c>
      <c r="D18" s="22">
        <f>2768+2768</f>
        <v>5536</v>
      </c>
      <c r="F18" s="14">
        <v>0</v>
      </c>
      <c r="G18" s="16">
        <f>D18-E18</f>
        <v>5536</v>
      </c>
      <c r="H18" s="22"/>
    </row>
    <row r="19" spans="1:8" x14ac:dyDescent="0.2">
      <c r="A19" s="14" t="s">
        <v>7</v>
      </c>
      <c r="B19" s="21" t="s">
        <v>39</v>
      </c>
      <c r="C19" s="29" t="s">
        <v>18</v>
      </c>
      <c r="D19" s="22">
        <f>3307.5+3307.5</f>
        <v>6615</v>
      </c>
      <c r="F19" s="14">
        <v>0</v>
      </c>
      <c r="G19" s="16">
        <f>D19-E19+F19</f>
        <v>6615</v>
      </c>
      <c r="H19" s="22"/>
    </row>
    <row r="20" spans="1:8" x14ac:dyDescent="0.2">
      <c r="B20" s="21" t="s">
        <v>41</v>
      </c>
      <c r="C20" s="29" t="s">
        <v>20</v>
      </c>
      <c r="D20" s="22">
        <f>2205+2205</f>
        <v>4410</v>
      </c>
      <c r="F20" s="14">
        <v>0</v>
      </c>
      <c r="G20" s="16">
        <f>D20-E20+F20</f>
        <v>4410</v>
      </c>
      <c r="H20" s="22"/>
    </row>
    <row r="21" spans="1:8" ht="15" x14ac:dyDescent="0.25">
      <c r="B21" s="25"/>
      <c r="C21" s="25"/>
      <c r="D21" s="24">
        <f ca="1">SUM(D8:D55)</f>
        <v>72816</v>
      </c>
      <c r="E21" s="20">
        <f ca="1">SUM(E8:E55)</f>
        <v>0</v>
      </c>
      <c r="F21" s="20">
        <f ca="1">SUM(F8:F55)</f>
        <v>1698</v>
      </c>
      <c r="G21" s="20">
        <f ca="1">SUM(G8:G55)</f>
        <v>74514</v>
      </c>
      <c r="H21"/>
    </row>
    <row r="22" spans="1:8" ht="15" x14ac:dyDescent="0.25">
      <c r="B22" s="21"/>
      <c r="H22"/>
    </row>
    <row r="23" spans="1:8" ht="15" x14ac:dyDescent="0.25">
      <c r="B23" s="21"/>
      <c r="D23" s="25"/>
      <c r="H23"/>
    </row>
    <row r="24" spans="1:8" ht="15" x14ac:dyDescent="0.25">
      <c r="B24" s="21"/>
      <c r="H24"/>
    </row>
    <row r="25" spans="1:8" ht="15" x14ac:dyDescent="0.25">
      <c r="B25" s="21"/>
      <c r="C25" s="28" t="s">
        <v>8</v>
      </c>
      <c r="H25"/>
    </row>
    <row r="26" spans="1:8" ht="15" x14ac:dyDescent="0.25">
      <c r="B26" s="25"/>
      <c r="C26" s="28" t="s">
        <v>27</v>
      </c>
      <c r="H26"/>
    </row>
    <row r="27" spans="1:8" ht="15" x14ac:dyDescent="0.25">
      <c r="B27" s="21"/>
      <c r="C27" s="28">
        <v>2014</v>
      </c>
      <c r="H27"/>
    </row>
    <row r="28" spans="1:8" ht="15" x14ac:dyDescent="0.25">
      <c r="B28" s="21"/>
      <c r="C28" s="28"/>
      <c r="H28"/>
    </row>
    <row r="29" spans="1:8" ht="15" x14ac:dyDescent="0.25">
      <c r="B29" s="21"/>
      <c r="H29"/>
    </row>
    <row r="30" spans="1:8" ht="15" x14ac:dyDescent="0.25">
      <c r="B30" s="21" t="s">
        <v>21</v>
      </c>
      <c r="H30"/>
    </row>
    <row r="31" spans="1:8" x14ac:dyDescent="0.2">
      <c r="B31" s="21" t="s">
        <v>44</v>
      </c>
      <c r="C31" s="29" t="s">
        <v>22</v>
      </c>
      <c r="D31" s="22">
        <f>2415+2415</f>
        <v>4830</v>
      </c>
      <c r="F31" s="14">
        <v>0</v>
      </c>
      <c r="G31" s="16">
        <f>D31-E31+F31</f>
        <v>4830</v>
      </c>
      <c r="H31" s="22"/>
    </row>
    <row r="32" spans="1:8" x14ac:dyDescent="0.2">
      <c r="B32" s="21" t="s">
        <v>45</v>
      </c>
      <c r="C32" s="29" t="s">
        <v>26</v>
      </c>
      <c r="D32" s="22">
        <f>1979+1979</f>
        <v>3958</v>
      </c>
      <c r="F32" s="14">
        <v>0</v>
      </c>
      <c r="G32" s="16">
        <f>D32-E32</f>
        <v>3958</v>
      </c>
      <c r="H32" s="22"/>
    </row>
    <row r="33" spans="2:8" ht="15" x14ac:dyDescent="0.25">
      <c r="B33" s="21"/>
      <c r="D33" s="26">
        <f>SUM(D31:D31)</f>
        <v>4830</v>
      </c>
      <c r="E33" s="16">
        <f>SUM(E31:E31)</f>
        <v>0</v>
      </c>
      <c r="F33" s="16">
        <f>SUM(F31:F31)</f>
        <v>0</v>
      </c>
      <c r="G33" s="16">
        <f>SUM(G31:G31)</f>
        <v>4830</v>
      </c>
      <c r="H33"/>
    </row>
    <row r="34" spans="2:8" ht="15" x14ac:dyDescent="0.25">
      <c r="B34" s="21"/>
      <c r="H34"/>
    </row>
    <row r="35" spans="2:8" ht="15" x14ac:dyDescent="0.25">
      <c r="B35" s="21"/>
      <c r="H35"/>
    </row>
    <row r="36" spans="2:8" ht="15" x14ac:dyDescent="0.25">
      <c r="B36" s="21"/>
      <c r="H36"/>
    </row>
    <row r="37" spans="2:8" ht="15" x14ac:dyDescent="0.25">
      <c r="B37" s="21"/>
      <c r="C37" s="28" t="s">
        <v>8</v>
      </c>
      <c r="H37"/>
    </row>
    <row r="38" spans="2:8" ht="15" x14ac:dyDescent="0.25">
      <c r="B38" s="21"/>
      <c r="C38" s="28" t="s">
        <v>27</v>
      </c>
      <c r="H38"/>
    </row>
    <row r="39" spans="2:8" ht="15" x14ac:dyDescent="0.25">
      <c r="B39" s="21"/>
      <c r="C39" s="28">
        <v>2014</v>
      </c>
      <c r="H39"/>
    </row>
    <row r="40" spans="2:8" ht="15" x14ac:dyDescent="0.25">
      <c r="B40" s="21"/>
      <c r="C40" s="28"/>
      <c r="H40"/>
    </row>
    <row r="41" spans="2:8" ht="15" x14ac:dyDescent="0.25">
      <c r="B41" s="21"/>
      <c r="H41"/>
    </row>
    <row r="42" spans="2:8" ht="15" x14ac:dyDescent="0.25">
      <c r="B42" s="21" t="s">
        <v>23</v>
      </c>
      <c r="H42"/>
    </row>
    <row r="43" spans="2:8" x14ac:dyDescent="0.2">
      <c r="B43" s="21" t="s">
        <v>51</v>
      </c>
      <c r="C43" s="29" t="s">
        <v>46</v>
      </c>
      <c r="D43" s="22">
        <f>2078+2078</f>
        <v>4156</v>
      </c>
      <c r="F43" s="14">
        <v>0</v>
      </c>
      <c r="G43" s="15">
        <f>D43-E43+F43</f>
        <v>4156</v>
      </c>
      <c r="H43" s="22"/>
    </row>
    <row r="44" spans="2:8" ht="12" thickBot="1" x14ac:dyDescent="0.25">
      <c r="B44" s="27" t="s">
        <v>47</v>
      </c>
      <c r="C44" s="30" t="s">
        <v>24</v>
      </c>
      <c r="D44" s="23">
        <f>1365+1365</f>
        <v>2730</v>
      </c>
      <c r="E44" s="17"/>
      <c r="F44" s="17">
        <v>0</v>
      </c>
      <c r="G44" s="18">
        <f>D44-E44+F44</f>
        <v>2730</v>
      </c>
      <c r="H44" s="23"/>
    </row>
    <row r="45" spans="2:8" ht="15.75" thickTop="1" x14ac:dyDescent="0.25">
      <c r="B45" s="21"/>
      <c r="D45" s="26">
        <f>SUM(D43:D44)</f>
        <v>6886</v>
      </c>
      <c r="E45" s="16">
        <f>SUM(E43:E44)</f>
        <v>0</v>
      </c>
      <c r="F45" s="16">
        <f>SUM(F43:F44)</f>
        <v>0</v>
      </c>
      <c r="G45" s="16">
        <f>SUM(G43:G44)</f>
        <v>6886</v>
      </c>
      <c r="H45"/>
    </row>
    <row r="46" spans="2:8" ht="15" x14ac:dyDescent="0.25">
      <c r="B46" s="21"/>
      <c r="D46" s="26"/>
      <c r="E46" s="16"/>
      <c r="F46" s="16"/>
      <c r="G46" s="16"/>
      <c r="H46"/>
    </row>
    <row r="47" spans="2:8" ht="15" x14ac:dyDescent="0.25">
      <c r="B47" s="21"/>
      <c r="D47" s="26"/>
      <c r="E47" s="16"/>
      <c r="F47" s="16"/>
      <c r="G47" s="16"/>
      <c r="H47"/>
    </row>
    <row r="48" spans="2:8" ht="15" x14ac:dyDescent="0.25">
      <c r="B48" s="21"/>
      <c r="D48" s="26"/>
      <c r="E48" s="16"/>
      <c r="F48" s="16"/>
      <c r="G48" s="16"/>
      <c r="H48"/>
    </row>
    <row r="49" spans="1:8" ht="15" x14ac:dyDescent="0.25">
      <c r="B49" s="21"/>
      <c r="C49" s="28" t="s">
        <v>8</v>
      </c>
      <c r="D49" s="26"/>
      <c r="E49" s="16"/>
      <c r="F49" s="16"/>
      <c r="G49" s="16"/>
      <c r="H49"/>
    </row>
    <row r="50" spans="1:8" ht="15" x14ac:dyDescent="0.25">
      <c r="B50" s="21"/>
      <c r="C50" s="28" t="s">
        <v>27</v>
      </c>
      <c r="H50"/>
    </row>
    <row r="51" spans="1:8" ht="15" x14ac:dyDescent="0.25">
      <c r="B51" s="21"/>
      <c r="C51" s="28">
        <v>2014</v>
      </c>
      <c r="H51"/>
    </row>
    <row r="52" spans="1:8" ht="15" x14ac:dyDescent="0.25">
      <c r="B52" s="21"/>
      <c r="C52" s="28"/>
      <c r="H52"/>
    </row>
    <row r="53" spans="1:8" ht="15" x14ac:dyDescent="0.25">
      <c r="B53" s="21" t="s">
        <v>48</v>
      </c>
      <c r="C53" s="14"/>
      <c r="H53"/>
    </row>
    <row r="54" spans="1:8" ht="15" x14ac:dyDescent="0.25">
      <c r="B54" s="21" t="s">
        <v>40</v>
      </c>
      <c r="C54" s="29" t="s">
        <v>25</v>
      </c>
      <c r="D54" s="22">
        <f>3480+3480</f>
        <v>6960</v>
      </c>
      <c r="F54" s="14">
        <f>86+86</f>
        <v>172</v>
      </c>
      <c r="G54" s="16">
        <f>D54-E54+F54</f>
        <v>7132</v>
      </c>
      <c r="H54"/>
    </row>
    <row r="55" spans="1:8" ht="15" x14ac:dyDescent="0.25">
      <c r="B55" s="25" t="s">
        <v>42</v>
      </c>
      <c r="C55" s="32" t="s">
        <v>43</v>
      </c>
      <c r="D55" s="33">
        <f>3360+3360</f>
        <v>6720</v>
      </c>
      <c r="E55" s="19"/>
      <c r="F55" s="19">
        <v>0</v>
      </c>
      <c r="G55" s="20">
        <f>D55-E55+F55</f>
        <v>6720</v>
      </c>
      <c r="H55"/>
    </row>
    <row r="56" spans="1:8" ht="15.75" thickBot="1" x14ac:dyDescent="0.3">
      <c r="B56" s="27" t="s">
        <v>49</v>
      </c>
      <c r="C56" s="31" t="s">
        <v>50</v>
      </c>
      <c r="D56" s="23">
        <f>3360+3360</f>
        <v>6720</v>
      </c>
      <c r="E56" s="17"/>
      <c r="F56" s="17">
        <v>0</v>
      </c>
      <c r="G56" s="18">
        <f>D56+F56-E56</f>
        <v>6720</v>
      </c>
      <c r="H56"/>
    </row>
    <row r="57" spans="1:8" ht="15.75" thickTop="1" x14ac:dyDescent="0.25">
      <c r="A57" s="14" t="s">
        <v>7</v>
      </c>
      <c r="B57" s="21"/>
      <c r="C57" s="14"/>
      <c r="D57" s="26">
        <f>SUM(D54:D56)</f>
        <v>20400</v>
      </c>
      <c r="E57" s="26">
        <f>SUM(E54:E56)</f>
        <v>0</v>
      </c>
      <c r="F57" s="26">
        <f>SUM(F54:F56)</f>
        <v>172</v>
      </c>
      <c r="G57" s="26">
        <f>SUM(G54:G56)</f>
        <v>20572</v>
      </c>
      <c r="H57"/>
    </row>
    <row r="58" spans="1:8" x14ac:dyDescent="0.2">
      <c r="B58" s="21"/>
      <c r="C58" s="29"/>
      <c r="D58" s="22"/>
      <c r="G58" s="15"/>
      <c r="H58" s="22"/>
    </row>
    <row r="59" spans="1:8" x14ac:dyDescent="0.2">
      <c r="A59" s="14" t="s">
        <v>7</v>
      </c>
      <c r="B59" s="21"/>
      <c r="C59" s="29"/>
      <c r="D59" s="22"/>
      <c r="G59" s="15"/>
      <c r="H59" s="22"/>
    </row>
    <row r="60" spans="1:8" x14ac:dyDescent="0.2">
      <c r="B60" s="21"/>
      <c r="C60" s="29"/>
      <c r="D60" s="22"/>
      <c r="G60" s="15"/>
      <c r="H60" s="22"/>
    </row>
    <row r="61" spans="1:8" ht="15" x14ac:dyDescent="0.25">
      <c r="B61" s="21"/>
      <c r="D61" s="26"/>
      <c r="E61" s="26"/>
      <c r="F61" s="26"/>
      <c r="G61" s="26"/>
      <c r="H61"/>
    </row>
    <row r="62" spans="1:8" ht="15" x14ac:dyDescent="0.25">
      <c r="B62" s="21"/>
      <c r="H62"/>
    </row>
    <row r="63" spans="1:8" ht="15" x14ac:dyDescent="0.25">
      <c r="H63"/>
    </row>
    <row r="64" spans="1:8" ht="15" x14ac:dyDescent="0.25">
      <c r="B64" s="21"/>
      <c r="G64" s="19"/>
      <c r="H64"/>
    </row>
    <row r="65" spans="4:8" ht="15" x14ac:dyDescent="0.25">
      <c r="D65" s="26"/>
      <c r="E65" s="16"/>
      <c r="F65" s="16"/>
      <c r="G65" s="16"/>
      <c r="H65"/>
    </row>
    <row r="66" spans="4:8" ht="15" x14ac:dyDescent="0.25">
      <c r="H6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REMUNERACION MENSUAL 2014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2018-08-22T18:04:40Z</dcterms:modified>
</cp:coreProperties>
</file>